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財政係\2022年度\18_財政状況資料集\01_決算関係\07_差替\02差替後（市町村確認用）※県作業\川上作業中\"/>
    </mc:Choice>
  </mc:AlternateContent>
  <bookViews>
    <workbookView xWindow="0" yWindow="0" windowWidth="15360" windowHeight="7635" activeTab="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<sst xmlns="http://schemas.openxmlformats.org/spreadsheetml/2006/main" count="1095" uniqueCount="599">
  <si>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</si>
  <si>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</si>
  <si>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</si>
  <si>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</si>
  <si>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</si>
  <si>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</si>
  <si>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</si>
  <si>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</si>
  <si>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</si>
  <si>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</si>
  <si>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</si>
  <si>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</si>
  <si>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</si>
  <si>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</si>
  <si>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</si>
  <si>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</si>
  <si>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</si>
  <si>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</si>
  <si>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</si>
  <si>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</si>
  <si>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</si>
  <si>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</si>
  <si>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</si>
  <si>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</si>
  <si>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</si>
  <si>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</si>
  <si>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</si>
  <si>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</si>
  <si>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</si>
  <si>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</si>
  <si>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</si>
  <si>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</si>
  <si>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</si>
  <si>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</si>
  <si>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</si>
  <si>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</si>
  <si>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</si>
  <si>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</si>
  <si>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</si>
  <si>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</si>
  <si>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</si>
  <si>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</si>
  <si>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</si>
  <si>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</si>
  <si>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</si>
  <si>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</si>
  <si>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</si>
  <si>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</si>
  <si>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</si>
  <si>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</si>
  <si>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</si>
  <si>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</si>
  <si>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</si>
  <si>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</si>
  <si>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</si>
  <si>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</si>
  <si>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</si>
  <si>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</si>
  <si>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</si>
  <si>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</si>
  <si>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</si>
  <si>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</si>
  <si>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</si>
  <si>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</si>
  <si>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</si>
  <si>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</si>
  <si>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</si>
  <si>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</si>
  <si>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</si>
  <si>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</si>
  <si>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</si>
  <si>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</si>
  <si>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</si>
  <si>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</si>
  <si>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</si>
  <si>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</si>
  <si>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</si>
  <si>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</si>
  <si>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</si>
  <si>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</si>
  <si>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</si>
  <si>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</si>
  <si>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</si>
  <si>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</si>
  <si>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</si>
  <si>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</si>
  <si>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</si>
  <si>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</si>
  <si>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</si>
  <si>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</si>
  <si>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</si>
  <si>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</si>
  <si>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</si>
  <si>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</si>
  <si>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</si>
  <si>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</si>
  <si>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</si>
  <si>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</si>
  <si>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</si>
  <si>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</si>
  <si>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</si>
  <si>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</si>
  <si>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</si>
  <si>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</si>
  <si>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</si>
  <si>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</si>
  <si>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</si>
  <si>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</si>
  <si>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</si>
  <si>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</si>
  <si>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</si>
  <si>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</si>
  <si>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</si>
  <si>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</si>
  <si>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</si>
  <si>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</si>
  <si>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</si>
  <si>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</si>
  <si>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</si>
  <si>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</si>
  <si>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</si>
  <si>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</si>
  <si>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</si>
  <si>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</si>
  <si>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</si>
  <si>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</si>
  <si>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</si>
  <si>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</si>
  <si>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</si>
  <si>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</si>
  <si>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</si>
  <si>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</si>
  <si>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</si>
  <si>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</si>
  <si>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</si>
  <si>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</si>
  <si>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</si>
  <si>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</si>
  <si>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</si>
  <si>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</si>
  <si>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</si>
  <si>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</si>
  <si>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</si>
  <si>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</si>
  <si>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</si>
  <si>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</si>
  <si>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</si>
  <si>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</si>
  <si>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</si>
  <si>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</si>
  <si>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</si>
  <si>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</si>
  <si>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</si>
  <si>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</si>
  <si>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</si>
  <si>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</si>
  <si>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</si>
  <si>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</si>
  <si>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</si>
  <si>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</si>
  <si>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</si>
  <si>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</si>
  <si>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</si>
  <si>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</si>
  <si>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</si>
  <si>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</si>
  <si>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</si>
  <si>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</si>
  <si>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</si>
  <si>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</si>
  <si>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</si>
  <si>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</si>
  <si>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</si>
  <si>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</si>
  <si>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</si>
  <si>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</si>
  <si>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</si>
  <si>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</si>
  <si>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</si>
  <si>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</si>
  <si>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</si>
  <si>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</si>
  <si>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</si>
  <si>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</si>
  <si>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</si>
  <si>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</si>
  <si>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</si>
  <si>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</si>
  <si>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</si>
  <si>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</si>
  <si>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</si>
  <si>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</si>
  <si>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</si>
  <si>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</si>
  <si>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</si>
  <si>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</si>
  <si>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</si>
  <si>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</si>
  <si>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</si>
  <si>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</si>
  <si>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</si>
  <si>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</si>
  <si>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</si>
  <si>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</si>
  <si>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</si>
  <si>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</si>
  <si>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</si>
  <si>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</si>
  <si>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</si>
  <si>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</si>
  <si>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</si>
  <si>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</si>
  <si>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</si>
  <si>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</si>
  <si>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</si>
  <si>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茨城県大洗町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</si>
  <si>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</si>
  <si>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</si>
  <si>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</si>
  <si>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</si>
  <si>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</si>
  <si>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</si>
  <si>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</si>
  <si>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</si>
  <si>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</si>
  <si>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</si>
  <si>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</si>
  <si>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</si>
  <si>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</si>
  <si>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</si>
  <si>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</si>
  <si>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</si>
  <si>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</si>
  <si>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</si>
  <si>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</si>
  <si>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</si>
  <si>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</si>
  <si>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</si>
  <si>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</si>
  <si>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</si>
  <si>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</si>
  <si>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</si>
  <si>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</si>
  <si>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</si>
  <si>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</si>
  <si>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</si>
  <si>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</si>
  <si>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</si>
  <si>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</si>
  <si>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</si>
  <si>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</si>
  <si>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</si>
  <si>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</si>
  <si>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</si>
  <si>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</si>
  <si>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</si>
  <si>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</si>
  <si>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</si>
  <si>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</si>
  <si>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</si>
  <si>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</si>
  <si>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</si>
  <si>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</si>
  <si>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</si>
  <si>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</si>
  <si>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</si>
  <si>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</si>
  <si>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</si>
  <si>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</si>
  <si>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</si>
  <si>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</si>
  <si>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</si>
  <si>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</si>
  <si>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</si>
  <si>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</si>
  <si>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</si>
  <si>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</si>
  <si>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</si>
  <si>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</si>
  <si>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</si>
  <si>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</si>
  <si>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</si>
  <si>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</si>
  <si>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</si>
  <si>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</si>
  <si>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</si>
  <si>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</si>
  <si>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</si>
  <si>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</si>
  <si>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</si>
  <si>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</si>
  <si>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</si>
  <si>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</si>
  <si>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</si>
  <si>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</si>
  <si>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</si>
  <si>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</si>
  <si>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</si>
  <si>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</si>
  <si>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</si>
  <si>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</si>
  <si>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</si>
  <si>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</si>
  <si>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</si>
  <si>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</si>
  <si>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</si>
  <si>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</si>
  <si>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</si>
  <si>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</si>
  <si>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</si>
  <si>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</si>
  <si>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</si>
  <si>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</si>
  <si>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</si>
  <si>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</si>
  <si>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</si>
  <si>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</si>
  <si>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</si>
  <si>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</si>
  <si>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</si>
  <si>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</si>
  <si>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</si>
  <si>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</si>
  <si>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</si>
  <si>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</si>
  <si>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</si>
  <si>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</si>
  <si>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</si>
  <si>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</si>
  <si>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</si>
  <si>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</si>
  <si>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</si>
  <si>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</si>
  <si>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</si>
  <si>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</si>
  <si>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</si>
  <si>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</si>
  <si>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</si>
  <si>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</si>
  <si>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市場</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</si>
  <si>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</si>
  <si>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</si>
  <si>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</si>
  <si>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</si>
  <si>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</si>
  <si>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</si>
  <si>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</si>
  <si>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</si>
  <si>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</si>
  <si>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</si>
  <si>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</si>
  <si>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</si>
  <si>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</si>
  <si>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</si>
  <si>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</si>
  <si>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</si>
  <si>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</si>
  <si>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</si>
  <si>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</si>
  <si>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</si>
  <si>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</si>
  <si>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</si>
  <si>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</si>
  <si>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</si>
  <si>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</si>
  <si>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</si>
  <si>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</si>
  <si>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</si>
  <si>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</si>
  <si>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茨城県大洗町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</si>
  <si>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</si>
  <si>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</si>
  <si>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</si>
  <si>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</si>
  <si>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</si>
  <si>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</si>
  <si>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</si>
  <si>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</si>
  <si>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</si>
  <si>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</si>
  <si>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</si>
  <si>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</si>
  <si>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</si>
  <si>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</si>
  <si>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</si>
  <si>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</si>
  <si>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</si>
  <si>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</si>
  <si>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</si>
  <si>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</si>
  <si>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町営公園墓地事業特別会計</t>
    <phoneticPr fontId="5"/>
  </si>
  <si>
    <t>東茨城郡内町村及び一部事務組合公平委員会特別会計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</si>
  <si>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</si>
  <si>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</si>
  <si>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</si>
  <si>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</si>
  <si>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</si>
  <si>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</si>
  <si>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</si>
  <si>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</si>
  <si>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</si>
  <si>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</si>
  <si>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</si>
  <si>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</si>
  <si>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</si>
  <si>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</si>
  <si>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</si>
  <si>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</si>
  <si>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</si>
  <si>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</si>
  <si>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</si>
  <si>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地方卸売市場事業特別会計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</si>
  <si>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</si>
  <si>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</si>
  <si>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</si>
  <si>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</si>
  <si>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</si>
  <si>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</si>
  <si>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</si>
  <si>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</si>
  <si>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</si>
  <si>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</si>
  <si>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</si>
  <si>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</si>
  <si>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</si>
  <si>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</si>
  <si>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</si>
  <si>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</si>
  <si>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</si>
  <si>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</si>
  <si>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</si>
  <si>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</si>
  <si>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</si>
  <si>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</si>
  <si>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</si>
  <si>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</si>
  <si>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</si>
  <si>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</si>
  <si>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</si>
  <si>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</si>
  <si>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</si>
  <si>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</si>
  <si>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</si>
  <si>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</si>
  <si>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</si>
  <si>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</si>
  <si>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</si>
  <si>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</si>
  <si>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</si>
  <si>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</si>
  <si>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</si>
  <si>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</si>
  <si>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</si>
  <si>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</si>
  <si>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</si>
  <si>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</si>
  <si>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</si>
  <si>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</si>
  <si>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</si>
  <si>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</si>
  <si>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</si>
  <si>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</si>
  <si>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</si>
  <si>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</si>
  <si>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</si>
  <si>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</si>
  <si>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</si>
  <si>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</si>
  <si>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</si>
  <si>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</si>
  <si>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</si>
  <si>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</si>
  <si>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</si>
  <si>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</si>
  <si>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</si>
  <si>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</si>
  <si>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</si>
  <si>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</si>
  <si>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</si>
  <si>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</si>
  <si>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</si>
  <si>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</si>
  <si>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</si>
  <si>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</si>
  <si>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</si>
  <si>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</si>
  <si>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</si>
  <si>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</si>
  <si>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</si>
  <si>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</si>
  <si>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</si>
  <si>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</si>
  <si>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</si>
  <si>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</si>
  <si>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</si>
  <si>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</si>
  <si>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</si>
  <si>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</si>
  <si>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</si>
  <si>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</si>
  <si>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</si>
  <si>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</si>
  <si>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</si>
  <si>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</si>
  <si>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</si>
  <si>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</si>
  <si>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</si>
  <si>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</si>
  <si>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</si>
  <si>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</si>
  <si>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</si>
  <si>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</si>
  <si>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</si>
  <si>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</si>
  <si>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</si>
  <si>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</si>
  <si>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</si>
  <si>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</si>
  <si>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</si>
  <si>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</si>
  <si>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</si>
  <si>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</si>
  <si>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</si>
  <si>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</si>
  <si>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</si>
  <si>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</si>
  <si>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</si>
  <si>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</si>
  <si>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</si>
  <si>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</si>
  <si>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</si>
  <si>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</si>
  <si>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</si>
  <si>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</si>
  <si>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</si>
  <si>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</si>
  <si>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</si>
  <si>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</si>
  <si>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</si>
  <si>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</si>
  <si>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</si>
  <si>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</si>
  <si>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</si>
  <si>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</si>
  <si>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</si>
  <si>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</si>
  <si>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</si>
  <si>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</si>
  <si>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</si>
  <si>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</si>
  <si>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</si>
  <si>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</si>
  <si>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</si>
  <si>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</si>
  <si>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</si>
  <si>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</si>
  <si>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</si>
  <si>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2.39</t>
  </si>
  <si>
    <t>▲ 5.08</t>
  </si>
  <si>
    <t>一般会計</t>
  </si>
  <si>
    <t>水道事業会計</t>
  </si>
  <si>
    <t>介護保険特別会計</t>
  </si>
  <si>
    <t>国民健康保険特別会計</t>
  </si>
  <si>
    <t>公共下水道事業特別会計</t>
  </si>
  <si>
    <t>町営公園墓地事業特別会計</t>
  </si>
  <si>
    <t>地方卸売市場事業特別会計</t>
  </si>
  <si>
    <t>東茨城郡内町村及び一部事務組合公平委員会特別会計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</si>
  <si>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</si>
  <si>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</si>
  <si>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</si>
  <si>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</si>
  <si>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</si>
  <si>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</si>
  <si>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</si>
  <si>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</si>
  <si>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</si>
  <si>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6">
      <t>カイ</t>
    </rPh>
    <rPh sb="26" eb="27">
      <t>ケイ</t>
    </rPh>
    <phoneticPr fontId="2"/>
  </si>
  <si>
    <t>茨城租税管理機構</t>
    <rPh sb="0" eb="2">
      <t>イバラキ</t>
    </rPh>
    <rPh sb="2" eb="4">
      <t>ソゼイ</t>
    </rPh>
    <rPh sb="4" eb="6">
      <t>カンリ</t>
    </rPh>
    <rPh sb="6" eb="8">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</si>
  <si>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</si>
  <si>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4">
      <t>カイ</t>
    </rPh>
    <rPh sb="24" eb="25">
      <t>ケイ</t>
    </rPh>
    <phoneticPr fontId="2"/>
  </si>
  <si>
    <t>大洗，鉾田，水戸環境組合</t>
    <phoneticPr fontId="2"/>
  </si>
  <si>
    <t>水戸地方農業共済事務組合</t>
    <phoneticPr fontId="2"/>
  </si>
  <si>
    <t>大洗ターミナル</t>
    <rPh sb="0" eb="2">
      <t>オオアライ</t>
    </rPh>
    <phoneticPr fontId="2"/>
  </si>
  <si>
    <t>大洗町土地開発公社</t>
    <rPh sb="0" eb="3">
      <t>オオアライマチ</t>
    </rPh>
    <rPh sb="3" eb="5">
      <t>トチ</t>
    </rPh>
    <rPh sb="5" eb="7">
      <t>カイハツ</t>
    </rPh>
    <rPh sb="7" eb="9">
      <t>コウシャ</t>
    </rPh>
    <phoneticPr fontId="2"/>
  </si>
  <si>
    <t>-</t>
    <phoneticPr fontId="2"/>
  </si>
  <si>
    <t>-</t>
    <phoneticPr fontId="2"/>
  </si>
  <si>
    <t>鉾田・大洗広域事務組合</t>
    <rPh sb="0" eb="2">
      <t>ホコタ</t>
    </rPh>
    <rPh sb="3" eb="5">
      <t>オオアライ</t>
    </rPh>
    <rPh sb="5" eb="7">
      <t>コウイキ</t>
    </rPh>
    <rPh sb="7" eb="9">
      <t>ジム</t>
    </rPh>
    <rPh sb="9" eb="11">
      <t>クミアイ</t>
    </rPh>
    <phoneticPr fontId="2"/>
  </si>
  <si>
    <t>-</t>
    <phoneticPr fontId="2"/>
  </si>
  <si>
    <t>-</t>
    <phoneticPr fontId="2"/>
  </si>
  <si>
    <t>-</t>
    <phoneticPr fontId="2"/>
  </si>
  <si>
    <t>-</t>
    <phoneticPr fontId="2"/>
  </si>
  <si>
    <t>-</t>
    <phoneticPr fontId="2"/>
  </si>
  <si>
    <t>-</t>
    <phoneticPr fontId="2"/>
  </si>
  <si>
    <t>大好きです大洗基金</t>
    <phoneticPr fontId="5"/>
  </si>
  <si>
    <t>福祉基金</t>
    <phoneticPr fontId="5"/>
  </si>
  <si>
    <t>漁業振興基金</t>
    <phoneticPr fontId="5"/>
  </si>
  <si>
    <t>町営公園墓地建設改良等準備基金</t>
    <phoneticPr fontId="5"/>
  </si>
  <si>
    <t>幕末と明治の博物館管理運営基金</t>
    <rPh sb="0" eb="2">
      <t>バクマツ</t>
    </rPh>
    <rPh sb="3" eb="5">
      <t>メイジ</t>
    </rPh>
    <rPh sb="6" eb="9">
      <t>ハクブツカン</t>
    </rPh>
    <rPh sb="9" eb="11">
      <t>カンリ</t>
    </rPh>
    <rPh sb="11" eb="13">
      <t>ウンエイ</t>
    </rPh>
    <rPh sb="13" eb="15">
      <t>キキン</t>
    </rPh>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</si>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</sst>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77BC-4003-A8BE-6EEBE29C17A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106803</c:v>
                </c:pt>
                <c:pt idx="1">
                  <c:v>61300</c:v>
                </c:pt>
                <c:pt idx="2">
                  <c:v>59819</c:v>
                </c:pt>
                <c:pt idx="3">
                  <c:v>85704</c:v>
                </c:pt>
                <c:pt idx="4">
                  <c:v>49758</c:v>
                </c:pt>
              </c:numCache>
            </c:numRef>
          </c:val>
          <c:smooth val="0"/>
          <c:extLst>
            <c:ext xmlns:c16="http://schemas.microsoft.com/office/drawing/2014/chart" uri="{C3380CC4-5D6E-409C-BE32-E72D297353CC}">
              <c16:uniqueId val="{00000001-77BC-4003-A8BE-6EEBE29C17A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13.73</c:v>
                </c:pt>
                <c:pt idx="1">
                  <c:v>10.7</c:v>
                </c:pt>
                <c:pt idx="2">
                  <c:v>5.67</c:v>
                </c:pt>
                <c:pt idx="3">
                  <c:v>10.78</c:v>
                </c:pt>
                <c:pt idx="4">
                  <c:v>14.97</c:v>
                </c:pt>
              </c:numCache>
            </c:numRef>
          </c:val>
          <c:extLst>
            <c:ext xmlns:c16="http://schemas.microsoft.com/office/drawing/2014/chart" uri="{C3380CC4-5D6E-409C-BE32-E72D297353CC}">
              <c16:uniqueId val="{00000000-28C0-4B35-B76F-9E983CE3BFB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10.57</c:v>
                </c:pt>
                <c:pt idx="1">
                  <c:v>11.13</c:v>
                </c:pt>
                <c:pt idx="2">
                  <c:v>11.19</c:v>
                </c:pt>
                <c:pt idx="3">
                  <c:v>10.69</c:v>
                </c:pt>
                <c:pt idx="4">
                  <c:v>10.25</c:v>
                </c:pt>
              </c:numCache>
            </c:numRef>
          </c:val>
          <c:extLst>
            <c:ext xmlns:c16="http://schemas.microsoft.com/office/drawing/2014/chart" uri="{C3380CC4-5D6E-409C-BE32-E72D297353CC}">
              <c16:uniqueId val="{00000001-28C0-4B35-B76F-9E983CE3BFB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2.23</c:v>
                </c:pt>
                <c:pt idx="1">
                  <c:v>-2.39</c:v>
                </c:pt>
                <c:pt idx="2">
                  <c:v>-5.08</c:v>
                </c:pt>
                <c:pt idx="3">
                  <c:v>2.99</c:v>
                </c:pt>
                <c:pt idx="4">
                  <c:v>4.63</c:v>
                </c:pt>
              </c:numCache>
            </c:numRef>
          </c:val>
          <c:smooth val="0"/>
          <c:extLst>
            <c:ext xmlns:c16="http://schemas.microsoft.com/office/drawing/2014/chart" uri="{C3380CC4-5D6E-409C-BE32-E72D297353CC}">
              <c16:uniqueId val="{00000002-28C0-4B35-B76F-9E983CE3BFB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0.03</c:v>
                </c:pt>
                <c:pt idx="4">
                  <c:v>#N/A</c:v>
                </c:pt>
                <c:pt idx="5">
                  <c:v>0.01</c:v>
                </c:pt>
                <c:pt idx="6">
                  <c:v>#N/A</c:v>
                </c:pt>
                <c:pt idx="7">
                  <c:v>0</c:v>
                </c:pt>
                <c:pt idx="8">
                  <c:v>#N/A</c:v>
                </c:pt>
                <c:pt idx="9">
                  <c:v>0.01</c:v>
                </c:pt>
              </c:numCache>
            </c:numRef>
          </c:val>
          <c:extLst>
            <c:ext xmlns:c16="http://schemas.microsoft.com/office/drawing/2014/chart" uri="{C3380CC4-5D6E-409C-BE32-E72D297353CC}">
              <c16:uniqueId val="{00000000-060F-4FF6-9D09-1DA720C652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60F-4FF6-9D09-1DA720C65223}"/>
            </c:ext>
          </c:extLst>
        </c:ser>
        <c:ser>
          <c:idx val="2"/>
          <c:order val="2"/>
          <c:tx>
            <c:strRef>
              <c:f>データシート!$A$29</c:f>
              <c:strCache>
                <c:ptCount val="1"/>
                <c:pt idx="0">
                  <c:v>東茨城郡内町村及び一部事務組合公平委員会特別会計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0.02</c:v>
                </c:pt>
                <c:pt idx="4">
                  <c:v>#N/A</c:v>
                </c:pt>
                <c:pt idx="5">
                  <c:v>0.04</c:v>
                </c:pt>
                <c:pt idx="6">
                  <c:v>#N/A</c:v>
                </c:pt>
                <c:pt idx="7">
                  <c:v>0.06</c:v>
                </c:pt>
                <c:pt idx="8">
                  <c:v>#N/A</c:v>
                </c:pt>
                <c:pt idx="9">
                  <c:v>0.06</c:v>
                </c:pt>
              </c:numCache>
            </c:numRef>
          </c:val>
          <c:extLst>
            <c:ext xmlns:c16="http://schemas.microsoft.com/office/drawing/2014/chart" uri="{C3380CC4-5D6E-409C-BE32-E72D297353CC}">
              <c16:uniqueId val="{00000002-060F-4FF6-9D09-1DA720C65223}"/>
            </c:ext>
          </c:extLst>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0.13</c:v>
                </c:pt>
                <c:pt idx="4">
                  <c:v>#N/A</c:v>
                </c:pt>
                <c:pt idx="5">
                  <c:v>0.11</c:v>
                </c:pt>
                <c:pt idx="6">
                  <c:v>#N/A</c:v>
                </c:pt>
                <c:pt idx="7">
                  <c:v>0.1</c:v>
                </c:pt>
                <c:pt idx="8">
                  <c:v>#N/A</c:v>
                </c:pt>
                <c:pt idx="9">
                  <c:v>0.09</c:v>
                </c:pt>
              </c:numCache>
            </c:numRef>
          </c:val>
          <c:extLst>
            <c:ext xmlns:c16="http://schemas.microsoft.com/office/drawing/2014/chart" uri="{C3380CC4-5D6E-409C-BE32-E72D297353CC}">
              <c16:uniqueId val="{00000003-060F-4FF6-9D09-1DA720C65223}"/>
            </c:ext>
          </c:extLst>
        </c:ser>
        <c:ser>
          <c:idx val="4"/>
          <c:order val="4"/>
          <c:tx>
            <c:strRef>
              <c:f>データシート!$A$31</c:f>
              <c:strCache>
                <c:ptCount val="1"/>
                <c:pt idx="0">
                  <c:v>町営公園墓地事業特別会計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0.15</c:v>
                </c:pt>
                <c:pt idx="2">
                  <c:v>#N/A</c:v>
                </c:pt>
                <c:pt idx="3">
                  <c:v>0.05</c:v>
                </c:pt>
                <c:pt idx="4">
                  <c:v>#N/A</c:v>
                </c:pt>
                <c:pt idx="5">
                  <c:v>0.06</c:v>
                </c:pt>
                <c:pt idx="6">
                  <c:v>#N/A</c:v>
                </c:pt>
                <c:pt idx="7">
                  <c:v>0.08</c:v>
                </c:pt>
                <c:pt idx="8">
                  <c:v>#N/A</c:v>
                </c:pt>
                <c:pt idx="9">
                  <c:v>0.09</c:v>
                </c:pt>
              </c:numCache>
            </c:numRef>
          </c:val>
          <c:extLst>
            <c:ext xmlns:c16="http://schemas.microsoft.com/office/drawing/2014/chart" uri="{C3380CC4-5D6E-409C-BE32-E72D297353CC}">
              <c16:uniqueId val="{00000004-060F-4FF6-9D09-1DA720C65223}"/>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0.43</c:v>
                </c:pt>
                <c:pt idx="2">
                  <c:v>#N/A</c:v>
                </c:pt>
                <c:pt idx="3">
                  <c:v>0.44</c:v>
                </c:pt>
                <c:pt idx="4">
                  <c:v>#N/A</c:v>
                </c:pt>
                <c:pt idx="5">
                  <c:v>0.38</c:v>
                </c:pt>
                <c:pt idx="6">
                  <c:v>#N/A</c:v>
                </c:pt>
                <c:pt idx="7">
                  <c:v>0.34</c:v>
                </c:pt>
                <c:pt idx="8">
                  <c:v>#N/A</c:v>
                </c:pt>
                <c:pt idx="9">
                  <c:v>0.42</c:v>
                </c:pt>
              </c:numCache>
            </c:numRef>
          </c:val>
          <c:extLst>
            <c:ext xmlns:c16="http://schemas.microsoft.com/office/drawing/2014/chart" uri="{C3380CC4-5D6E-409C-BE32-E72D297353CC}">
              <c16:uniqueId val="{00000005-060F-4FF6-9D09-1DA720C6522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0.84</c:v>
                </c:pt>
                <c:pt idx="2">
                  <c:v>#N/A</c:v>
                </c:pt>
                <c:pt idx="3">
                  <c:v>0.02</c:v>
                </c:pt>
                <c:pt idx="4">
                  <c:v>#N/A</c:v>
                </c:pt>
                <c:pt idx="5">
                  <c:v>0.04</c:v>
                </c:pt>
                <c:pt idx="6">
                  <c:v>#N/A</c:v>
                </c:pt>
                <c:pt idx="7">
                  <c:v>0.43</c:v>
                </c:pt>
                <c:pt idx="8">
                  <c:v>#N/A</c:v>
                </c:pt>
                <c:pt idx="9">
                  <c:v>0.9</c:v>
                </c:pt>
              </c:numCache>
            </c:numRef>
          </c:val>
          <c:extLst>
            <c:ext xmlns:c16="http://schemas.microsoft.com/office/drawing/2014/chart" uri="{C3380CC4-5D6E-409C-BE32-E72D297353CC}">
              <c16:uniqueId val="{00000006-060F-4FF6-9D09-1DA720C6522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1.21</c:v>
                </c:pt>
                <c:pt idx="2">
                  <c:v>#N/A</c:v>
                </c:pt>
                <c:pt idx="3">
                  <c:v>0.79</c:v>
                </c:pt>
                <c:pt idx="4">
                  <c:v>#N/A</c:v>
                </c:pt>
                <c:pt idx="5">
                  <c:v>0.78</c:v>
                </c:pt>
                <c:pt idx="6">
                  <c:v>#N/A</c:v>
                </c:pt>
                <c:pt idx="7">
                  <c:v>1.4</c:v>
                </c:pt>
                <c:pt idx="8">
                  <c:v>#N/A</c:v>
                </c:pt>
                <c:pt idx="9">
                  <c:v>1.28</c:v>
                </c:pt>
              </c:numCache>
            </c:numRef>
          </c:val>
          <c:extLst>
            <c:ext xmlns:c16="http://schemas.microsoft.com/office/drawing/2014/chart" uri="{C3380CC4-5D6E-409C-BE32-E72D297353CC}">
              <c16:uniqueId val="{00000007-060F-4FF6-9D09-1DA720C65223}"/>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9.14</c:v>
                </c:pt>
                <c:pt idx="2">
                  <c:v>#N/A</c:v>
                </c:pt>
                <c:pt idx="3">
                  <c:v>8.3800000000000008</c:v>
                </c:pt>
                <c:pt idx="4">
                  <c:v>#N/A</c:v>
                </c:pt>
                <c:pt idx="5">
                  <c:v>7.65</c:v>
                </c:pt>
                <c:pt idx="6">
                  <c:v>#N/A</c:v>
                </c:pt>
                <c:pt idx="7">
                  <c:v>6.58</c:v>
                </c:pt>
                <c:pt idx="8">
                  <c:v>#N/A</c:v>
                </c:pt>
                <c:pt idx="9">
                  <c:v>4.49</c:v>
                </c:pt>
              </c:numCache>
            </c:numRef>
          </c:val>
          <c:extLst>
            <c:ext xmlns:c16="http://schemas.microsoft.com/office/drawing/2014/chart" uri="{C3380CC4-5D6E-409C-BE32-E72D297353CC}">
              <c16:uniqueId val="{00000008-060F-4FF6-9D09-1DA720C6522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13.54</c:v>
                </c:pt>
                <c:pt idx="2">
                  <c:v>#N/A</c:v>
                </c:pt>
                <c:pt idx="3">
                  <c:v>10.61</c:v>
                </c:pt>
                <c:pt idx="4">
                  <c:v>#N/A</c:v>
                </c:pt>
                <c:pt idx="5">
                  <c:v>5.56</c:v>
                </c:pt>
                <c:pt idx="6">
                  <c:v>#N/A</c:v>
                </c:pt>
                <c:pt idx="7">
                  <c:v>10.62</c:v>
                </c:pt>
                <c:pt idx="8">
                  <c:v>#N/A</c:v>
                </c:pt>
                <c:pt idx="9">
                  <c:v>14.8</c:v>
                </c:pt>
              </c:numCache>
            </c:numRef>
          </c:val>
          <c:extLst>
            <c:ext xmlns:c16="http://schemas.microsoft.com/office/drawing/2014/chart" uri="{C3380CC4-5D6E-409C-BE32-E72D297353CC}">
              <c16:uniqueId val="{00000009-060F-4FF6-9D09-1DA720C6522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758</c:v>
                </c:pt>
                <c:pt idx="5">
                  <c:v>768</c:v>
                </c:pt>
                <c:pt idx="8">
                  <c:v>769</c:v>
                </c:pt>
                <c:pt idx="11">
                  <c:v>780</c:v>
                </c:pt>
                <c:pt idx="14">
                  <c:v>783</c:v>
                </c:pt>
              </c:numCache>
            </c:numRef>
          </c:val>
          <c:extLst>
            <c:ext xmlns:c16="http://schemas.microsoft.com/office/drawing/2014/chart" uri="{C3380CC4-5D6E-409C-BE32-E72D297353CC}">
              <c16:uniqueId val="{00000000-D4D5-4687-836E-4223FDB00B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D5-4687-836E-4223FDB00B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4D5-4687-836E-4223FDB00B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c:v>
                </c:pt>
                <c:pt idx="3">
                  <c:v>16</c:v>
                </c:pt>
                <c:pt idx="6">
                  <c:v>13</c:v>
                </c:pt>
                <c:pt idx="9">
                  <c:v>3</c:v>
                </c:pt>
                <c:pt idx="12">
                  <c:v>0</c:v>
                </c:pt>
              </c:numCache>
            </c:numRef>
          </c:val>
          <c:extLst>
            <c:ext xmlns:c16="http://schemas.microsoft.com/office/drawing/2014/chart" uri="{C3380CC4-5D6E-409C-BE32-E72D297353CC}">
              <c16:uniqueId val="{00000003-D4D5-4687-836E-4223FDB00B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253</c:v>
                </c:pt>
                <c:pt idx="3">
                  <c:v>252</c:v>
                </c:pt>
                <c:pt idx="6">
                  <c:v>223</c:v>
                </c:pt>
                <c:pt idx="9">
                  <c:v>238</c:v>
                </c:pt>
                <c:pt idx="12">
                  <c:v>244</c:v>
                </c:pt>
              </c:numCache>
            </c:numRef>
          </c:val>
          <c:extLst>
            <c:ext xmlns:c16="http://schemas.microsoft.com/office/drawing/2014/chart" uri="{C3380CC4-5D6E-409C-BE32-E72D297353CC}">
              <c16:uniqueId val="{00000004-D4D5-4687-836E-4223FDB00B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D5-4687-836E-4223FDB00B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D5-4687-836E-4223FDB00B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647</c:v>
                </c:pt>
                <c:pt idx="3">
                  <c:v>722</c:v>
                </c:pt>
                <c:pt idx="6">
                  <c:v>775</c:v>
                </c:pt>
                <c:pt idx="9">
                  <c:v>796</c:v>
                </c:pt>
                <c:pt idx="12">
                  <c:v>778</c:v>
                </c:pt>
              </c:numCache>
            </c:numRef>
          </c:val>
          <c:extLst>
            <c:ext xmlns:c16="http://schemas.microsoft.com/office/drawing/2014/chart" uri="{C3380CC4-5D6E-409C-BE32-E72D297353CC}">
              <c16:uniqueId val="{00000007-D4D5-4687-836E-4223FDB00B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158</c:v>
                </c:pt>
                <c:pt idx="2">
                  <c:v>#N/A</c:v>
                </c:pt>
                <c:pt idx="3">
                  <c:v>#N/A</c:v>
                </c:pt>
                <c:pt idx="4">
                  <c:v>222</c:v>
                </c:pt>
                <c:pt idx="5">
                  <c:v>#N/A</c:v>
                </c:pt>
                <c:pt idx="6">
                  <c:v>#N/A</c:v>
                </c:pt>
                <c:pt idx="7">
                  <c:v>242</c:v>
                </c:pt>
                <c:pt idx="8">
                  <c:v>#N/A</c:v>
                </c:pt>
                <c:pt idx="9">
                  <c:v>#N/A</c:v>
                </c:pt>
                <c:pt idx="10">
                  <c:v>257</c:v>
                </c:pt>
                <c:pt idx="11">
                  <c:v>#N/A</c:v>
                </c:pt>
                <c:pt idx="12">
                  <c:v>#N/A</c:v>
                </c:pt>
                <c:pt idx="13">
                  <c:v>239</c:v>
                </c:pt>
                <c:pt idx="14">
                  <c:v>#N/A</c:v>
                </c:pt>
              </c:numCache>
            </c:numRef>
          </c:val>
          <c:smooth val="0"/>
          <c:extLst>
            <c:ext xmlns:c16="http://schemas.microsoft.com/office/drawing/2014/chart" uri="{C3380CC4-5D6E-409C-BE32-E72D297353CC}">
              <c16:uniqueId val="{00000008-D4D5-4687-836E-4223FDB00B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7046</c:v>
                </c:pt>
                <c:pt idx="5">
                  <c:v>7004</c:v>
                </c:pt>
                <c:pt idx="8">
                  <c:v>6901</c:v>
                </c:pt>
                <c:pt idx="11">
                  <c:v>7151</c:v>
                </c:pt>
                <c:pt idx="14">
                  <c:v>7065</c:v>
                </c:pt>
              </c:numCache>
            </c:numRef>
          </c:val>
          <c:extLst>
            <c:ext xmlns:c16="http://schemas.microsoft.com/office/drawing/2014/chart" uri="{C3380CC4-5D6E-409C-BE32-E72D297353CC}">
              <c16:uniqueId val="{00000000-B470-426E-85C0-B4FF6AB7D6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2046</c:v>
                </c:pt>
                <c:pt idx="5">
                  <c:v>2076</c:v>
                </c:pt>
                <c:pt idx="8">
                  <c:v>2071</c:v>
                </c:pt>
                <c:pt idx="11">
                  <c:v>2025</c:v>
                </c:pt>
                <c:pt idx="14">
                  <c:v>1959</c:v>
                </c:pt>
              </c:numCache>
            </c:numRef>
          </c:val>
          <c:extLst>
            <c:ext xmlns:c16="http://schemas.microsoft.com/office/drawing/2014/chart" uri="{C3380CC4-5D6E-409C-BE32-E72D297353CC}">
              <c16:uniqueId val="{00000001-B470-426E-85C0-B4FF6AB7D6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1478</c:v>
                </c:pt>
                <c:pt idx="5">
                  <c:v>1401</c:v>
                </c:pt>
                <c:pt idx="8">
                  <c:v>1288</c:v>
                </c:pt>
                <c:pt idx="11">
                  <c:v>1305</c:v>
                </c:pt>
                <c:pt idx="14">
                  <c:v>1599</c:v>
                </c:pt>
              </c:numCache>
            </c:numRef>
          </c:val>
          <c:extLst>
            <c:ext xmlns:c16="http://schemas.microsoft.com/office/drawing/2014/chart" uri="{C3380CC4-5D6E-409C-BE32-E72D297353CC}">
              <c16:uniqueId val="{00000002-B470-426E-85C0-B4FF6AB7D6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470-426E-85C0-B4FF6AB7D6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470-426E-85C0-B4FF6AB7D6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5-B470-426E-85C0-B4FF6AB7D6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1848</c:v>
                </c:pt>
                <c:pt idx="3">
                  <c:v>1811</c:v>
                </c:pt>
                <c:pt idx="6">
                  <c:v>1783</c:v>
                </c:pt>
                <c:pt idx="9">
                  <c:v>1783</c:v>
                </c:pt>
                <c:pt idx="12">
                  <c:v>1772</c:v>
                </c:pt>
              </c:numCache>
            </c:numRef>
          </c:val>
          <c:extLst>
            <c:ext xmlns:c16="http://schemas.microsoft.com/office/drawing/2014/chart" uri="{C3380CC4-5D6E-409C-BE32-E72D297353CC}">
              <c16:uniqueId val="{00000006-B470-426E-85C0-B4FF6AB7D6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32</c:v>
                </c:pt>
                <c:pt idx="3">
                  <c:v>17</c:v>
                </c:pt>
                <c:pt idx="6">
                  <c:v>3</c:v>
                </c:pt>
                <c:pt idx="9">
                  <c:v>0</c:v>
                </c:pt>
                <c:pt idx="12">
                  <c:v>7</c:v>
                </c:pt>
              </c:numCache>
            </c:numRef>
          </c:val>
          <c:extLst>
            <c:ext xmlns:c16="http://schemas.microsoft.com/office/drawing/2014/chart" uri="{C3380CC4-5D6E-409C-BE32-E72D297353CC}">
              <c16:uniqueId val="{00000007-B470-426E-85C0-B4FF6AB7D6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2652</c:v>
                </c:pt>
                <c:pt idx="3">
                  <c:v>2637</c:v>
                </c:pt>
                <c:pt idx="6">
                  <c:v>2585</c:v>
                </c:pt>
                <c:pt idx="9">
                  <c:v>2539</c:v>
                </c:pt>
                <c:pt idx="12">
                  <c:v>2452</c:v>
                </c:pt>
              </c:numCache>
            </c:numRef>
          </c:val>
          <c:extLst>
            <c:ext xmlns:c16="http://schemas.microsoft.com/office/drawing/2014/chart" uri="{C3380CC4-5D6E-409C-BE32-E72D297353CC}">
              <c16:uniqueId val="{00000008-B470-426E-85C0-B4FF6AB7D6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21</c:v>
                </c:pt>
                <c:pt idx="3">
                  <c:v>21</c:v>
                </c:pt>
                <c:pt idx="6">
                  <c:v>13</c:v>
                </c:pt>
                <c:pt idx="9">
                  <c:v>22</c:v>
                </c:pt>
                <c:pt idx="12">
                  <c:v>37</c:v>
                </c:pt>
              </c:numCache>
            </c:numRef>
          </c:val>
          <c:extLst>
            <c:ext xmlns:c16="http://schemas.microsoft.com/office/drawing/2014/chart" uri="{C3380CC4-5D6E-409C-BE32-E72D297353CC}">
              <c16:uniqueId val="{00000009-B470-426E-85C0-B4FF6AB7D6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9348</c:v>
                </c:pt>
                <c:pt idx="3">
                  <c:v>9487</c:v>
                </c:pt>
                <c:pt idx="6">
                  <c:v>9401</c:v>
                </c:pt>
                <c:pt idx="9">
                  <c:v>9818</c:v>
                </c:pt>
                <c:pt idx="12">
                  <c:v>9676</c:v>
                </c:pt>
              </c:numCache>
            </c:numRef>
          </c:val>
          <c:extLst>
            <c:ext xmlns:c16="http://schemas.microsoft.com/office/drawing/2014/chart" uri="{C3380CC4-5D6E-409C-BE32-E72D297353CC}">
              <c16:uniqueId val="{0000000A-B470-426E-85C0-B4FF6AB7D6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3331</c:v>
                </c:pt>
                <c:pt idx="2">
                  <c:v>#N/A</c:v>
                </c:pt>
                <c:pt idx="3">
                  <c:v>#N/A</c:v>
                </c:pt>
                <c:pt idx="4">
                  <c:v>3490</c:v>
                </c:pt>
                <c:pt idx="5">
                  <c:v>#N/A</c:v>
                </c:pt>
                <c:pt idx="6">
                  <c:v>#N/A</c:v>
                </c:pt>
                <c:pt idx="7">
                  <c:v>3525</c:v>
                </c:pt>
                <c:pt idx="8">
                  <c:v>#N/A</c:v>
                </c:pt>
                <c:pt idx="9">
                  <c:v>#N/A</c:v>
                </c:pt>
                <c:pt idx="10">
                  <c:v>3682</c:v>
                </c:pt>
                <c:pt idx="11">
                  <c:v>#N/A</c:v>
                </c:pt>
                <c:pt idx="12">
                  <c:v>#N/A</c:v>
                </c:pt>
                <c:pt idx="13">
                  <c:v>3321</c:v>
                </c:pt>
                <c:pt idx="14">
                  <c:v>#N/A</c:v>
                </c:pt>
              </c:numCache>
            </c:numRef>
          </c:val>
          <c:smooth val="0"/>
          <c:extLst>
            <c:ext xmlns:c16="http://schemas.microsoft.com/office/drawing/2014/chart" uri="{C3380CC4-5D6E-409C-BE32-E72D297353CC}">
              <c16:uniqueId val="{0000000B-B470-426E-85C0-B4FF6AB7D6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469</c:v>
                </c:pt>
                <c:pt idx="1">
                  <c:v>469</c:v>
                </c:pt>
                <c:pt idx="2">
                  <c:v>469</c:v>
                </c:pt>
              </c:numCache>
            </c:numRef>
          </c:val>
          <c:extLst>
            <c:ext xmlns:c16="http://schemas.microsoft.com/office/drawing/2014/chart" uri="{C3380CC4-5D6E-409C-BE32-E72D297353CC}">
              <c16:uniqueId val="{00000000-EB44-4919-B230-82E09D9073F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114</c:v>
                </c:pt>
                <c:pt idx="1">
                  <c:v>114</c:v>
                </c:pt>
                <c:pt idx="2">
                  <c:v>207</c:v>
                </c:pt>
              </c:numCache>
            </c:numRef>
          </c:val>
          <c:extLst>
            <c:ext xmlns:c16="http://schemas.microsoft.com/office/drawing/2014/chart" uri="{C3380CC4-5D6E-409C-BE32-E72D297353CC}">
              <c16:uniqueId val="{00000001-EB44-4919-B230-82E09D9073F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591</c:v>
                </c:pt>
                <c:pt idx="1">
                  <c:v>505</c:v>
                </c:pt>
                <c:pt idx="2">
                  <c:v>664</c:v>
                </c:pt>
              </c:numCache>
            </c:numRef>
          </c:val>
          <c:extLst>
            <c:ext xmlns:c16="http://schemas.microsoft.com/office/drawing/2014/chart" uri="{C3380CC4-5D6E-409C-BE32-E72D297353CC}">
              <c16:uniqueId val="{00000002-EB44-4919-B230-82E09D9073F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16,094
15,298
23.89
9,894,296
9,093,383
685,338
4,578,900
9,675,511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76288" y="4410075"/>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rgbClr val="FF0000"/>
              </a:solidFill>
              <a:effectLst/>
              <a:latin typeface="+mn-lt"/>
              <a:ea typeface="+mn-ea"/>
              <a:cs typeface="+mn-cs"/>
            </a:rPr>
            <a:t>　</a:t>
          </a:r>
          <a:r>
            <a:rPr kumimoji="1" lang="ja-JP" altLang="ja-JP" sz="1100" baseline="0">
              <a:solidFill>
                <a:sysClr val="windowText" lastClr="000000"/>
              </a:solidFill>
              <a:effectLst/>
              <a:latin typeface="+mn-lt"/>
              <a:ea typeface="+mn-ea"/>
              <a:cs typeface="+mn-cs"/>
            </a:rPr>
            <a:t>財政力指数については，類似団体平均を０．１６ポイント上回っているが，指数は平成２１年度以降，微減の傾向で推移しており，今後も税収の急激な増加は見込めない状況が予想されるため，町民税，固定資産税等の徴収強化や寄附収入（ふるさと納税）の拡充など，収入の安定的な確保に努める必要があ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146579</xdr:rowOff>
    </xdr:from>
    <xdr:to>
      <xdr:col>23</xdr:col>
      <xdr:colOff>133350</xdr:colOff>
      <xdr:row>41</xdr:row>
      <xdr:rowOff>166688</xdr:rowOff>
    </xdr:to>
    <xdr:cxnSp macro="">
      <xdr:nvCxnSpPr>
        <xdr:cNvPr id="72" name="直線コネクタ 71"/>
        <xdr:cNvCxnSpPr/>
      </xdr:nvCxnSpPr>
      <xdr:spPr>
        <a:xfrm>
          <a:off x="4114800" y="7176029"/>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136525</xdr:rowOff>
    </xdr:from>
    <xdr:to>
      <xdr:col>19</xdr:col>
      <xdr:colOff>133350</xdr:colOff>
      <xdr:row>41</xdr:row>
      <xdr:rowOff>146579</xdr:rowOff>
    </xdr:to>
    <xdr:cxnSp macro="">
      <xdr:nvCxnSpPr>
        <xdr:cNvPr id="75" name="直線コネクタ 74"/>
        <xdr:cNvCxnSpPr/>
      </xdr:nvCxnSpPr>
      <xdr:spPr>
        <a:xfrm>
          <a:off x="3225800" y="716597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136525</xdr:rowOff>
    </xdr:from>
    <xdr:to>
      <xdr:col>15</xdr:col>
      <xdr:colOff>82550</xdr:colOff>
      <xdr:row>41</xdr:row>
      <xdr:rowOff>136525</xdr:rowOff>
    </xdr:to>
    <xdr:cxnSp macro="">
      <xdr:nvCxnSpPr>
        <xdr:cNvPr id="78" name="直線コネクタ 77"/>
        <xdr:cNvCxnSpPr/>
      </xdr:nvCxnSpPr>
      <xdr:spPr>
        <a:xfrm>
          <a:off x="2336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136525</xdr:rowOff>
    </xdr:to>
    <xdr:cxnSp macro="">
      <xdr:nvCxnSpPr>
        <xdr:cNvPr id="81" name="直線コネクタ 80"/>
        <xdr:cNvCxnSpPr/>
      </xdr:nvCxnSpPr>
      <xdr:spPr>
        <a:xfrm>
          <a:off x="1447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123</xdr:rowOff>
    </xdr:from>
    <xdr:ext cx="762000" cy="259045"/>
    <xdr:sp macro="" textlink="">
      <xdr:nvSpPr>
        <xdr:cNvPr id="83" name="テキスト ボックス 82"/>
        <xdr:cNvSpPr txBox="1"/>
      </xdr:nvSpPr>
      <xdr:spPr>
        <a:xfrm>
          <a:off x="1955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5" name="テキスト ボックス 84"/>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115888</xdr:rowOff>
    </xdr:from>
    <xdr:to>
      <xdr:col>23</xdr:col>
      <xdr:colOff>184150</xdr:colOff>
      <xdr:row>42</xdr:row>
      <xdr:rowOff>46038</xdr:rowOff>
    </xdr:to>
    <xdr:sp macro="" textlink="">
      <xdr:nvSpPr>
        <xdr:cNvPr id="91" name="楕円 90"/>
        <xdr:cNvSpPr/>
      </xdr:nvSpPr>
      <xdr:spPr>
        <a:xfrm>
          <a:off x="49022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132415</xdr:rowOff>
    </xdr:from>
    <xdr:ext cx="762000" cy="259045"/>
    <xdr:sp macro="" textlink="">
      <xdr:nvSpPr>
        <xdr:cNvPr id="92" name="財政力該当値テキスト"/>
        <xdr:cNvSpPr txBox="1"/>
      </xdr:nvSpPr>
      <xdr:spPr>
        <a:xfrm>
          <a:off x="50419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95779</xdr:rowOff>
    </xdr:from>
    <xdr:to>
      <xdr:col>19</xdr:col>
      <xdr:colOff>184150</xdr:colOff>
      <xdr:row>42</xdr:row>
      <xdr:rowOff>25929</xdr:rowOff>
    </xdr:to>
    <xdr:sp macro="" textlink="">
      <xdr:nvSpPr>
        <xdr:cNvPr id="93" name="楕円 92"/>
        <xdr:cNvSpPr/>
      </xdr:nvSpPr>
      <xdr:spPr>
        <a:xfrm>
          <a:off x="4064000" y="71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36106</xdr:rowOff>
    </xdr:from>
    <xdr:ext cx="736600" cy="259045"/>
    <xdr:sp macro="" textlink="">
      <xdr:nvSpPr>
        <xdr:cNvPr id="94" name="テキスト ボックス 93"/>
        <xdr:cNvSpPr txBox="1"/>
      </xdr:nvSpPr>
      <xdr:spPr>
        <a:xfrm>
          <a:off x="3733800" y="6894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85725</xdr:rowOff>
    </xdr:from>
    <xdr:to>
      <xdr:col>15</xdr:col>
      <xdr:colOff>133350</xdr:colOff>
      <xdr:row>42</xdr:row>
      <xdr:rowOff>15875</xdr:rowOff>
    </xdr:to>
    <xdr:sp macro="" textlink="">
      <xdr:nvSpPr>
        <xdr:cNvPr id="95" name="楕円 94"/>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26052</xdr:rowOff>
    </xdr:from>
    <xdr:ext cx="762000" cy="259045"/>
    <xdr:sp macro="" textlink="">
      <xdr:nvSpPr>
        <xdr:cNvPr id="96" name="テキスト ボックス 95"/>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85725</xdr:rowOff>
    </xdr:from>
    <xdr:to>
      <xdr:col>11</xdr:col>
      <xdr:colOff>82550</xdr:colOff>
      <xdr:row>42</xdr:row>
      <xdr:rowOff>15875</xdr:rowOff>
    </xdr:to>
    <xdr:sp macro="" textlink="">
      <xdr:nvSpPr>
        <xdr:cNvPr id="97" name="楕円 96"/>
        <xdr:cNvSpPr/>
      </xdr:nvSpPr>
      <xdr:spPr>
        <a:xfrm>
          <a:off x="2286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26052</xdr:rowOff>
    </xdr:from>
    <xdr:ext cx="762000" cy="259045"/>
    <xdr:sp macro="" textlink="">
      <xdr:nvSpPr>
        <xdr:cNvPr id="98" name="テキスト ボックス 97"/>
        <xdr:cNvSpPr txBox="1"/>
      </xdr:nvSpPr>
      <xdr:spPr>
        <a:xfrm>
          <a:off x="1955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9" name="楕円 98"/>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26052</xdr:rowOff>
    </xdr:from>
    <xdr:ext cx="762000" cy="259045"/>
    <xdr:sp macro="" textlink="">
      <xdr:nvSpPr>
        <xdr:cNvPr id="100" name="テキスト ボックス 99"/>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ysClr val="windowText" lastClr="000000"/>
              </a:solidFill>
              <a:effectLst/>
              <a:latin typeface="+mn-lt"/>
              <a:ea typeface="+mn-ea"/>
              <a:cs typeface="+mn-cs"/>
            </a:rPr>
            <a:t>令和</a:t>
          </a:r>
          <a:r>
            <a:rPr kumimoji="1" lang="ja-JP" altLang="en-US" sz="1050">
              <a:solidFill>
                <a:sysClr val="windowText" lastClr="000000"/>
              </a:solidFill>
              <a:effectLst/>
              <a:latin typeface="+mn-lt"/>
              <a:ea typeface="+mn-ea"/>
              <a:cs typeface="+mn-cs"/>
            </a:rPr>
            <a:t>３</a:t>
          </a:r>
          <a:r>
            <a:rPr kumimoji="1" lang="ja-JP" altLang="ja-JP" sz="1050">
              <a:solidFill>
                <a:sysClr val="windowText" lastClr="000000"/>
              </a:solidFill>
              <a:effectLst/>
              <a:latin typeface="+mn-lt"/>
              <a:ea typeface="+mn-ea"/>
              <a:cs typeface="+mn-cs"/>
            </a:rPr>
            <a:t>年度については前年度と比較して，</a:t>
          </a:r>
          <a:r>
            <a:rPr kumimoji="1" lang="ja-JP" altLang="en-US" sz="1050">
              <a:solidFill>
                <a:sysClr val="windowText" lastClr="000000"/>
              </a:solidFill>
              <a:effectLst/>
              <a:latin typeface="+mn-lt"/>
              <a:ea typeface="+mn-ea"/>
              <a:cs typeface="+mn-cs"/>
            </a:rPr>
            <a:t>人件費</a:t>
          </a:r>
          <a:r>
            <a:rPr kumimoji="1" lang="ja-JP" altLang="ja-JP" sz="1050">
              <a:solidFill>
                <a:sysClr val="windowText" lastClr="000000"/>
              </a:solidFill>
              <a:effectLst/>
              <a:latin typeface="+mn-lt"/>
              <a:ea typeface="+mn-ea"/>
              <a:cs typeface="+mn-cs"/>
            </a:rPr>
            <a:t>等の義務的経費や</a:t>
          </a:r>
          <a:r>
            <a:rPr kumimoji="1" lang="ja-JP" altLang="en-US" sz="1050">
              <a:solidFill>
                <a:sysClr val="windowText" lastClr="000000"/>
              </a:solidFill>
              <a:effectLst/>
              <a:latin typeface="+mn-lt"/>
              <a:ea typeface="+mn-ea"/>
              <a:cs typeface="+mn-cs"/>
            </a:rPr>
            <a:t>物件費</a:t>
          </a:r>
          <a:r>
            <a:rPr kumimoji="1" lang="ja-JP" altLang="ja-JP" sz="1050">
              <a:solidFill>
                <a:sysClr val="windowText" lastClr="000000"/>
              </a:solidFill>
              <a:effectLst/>
              <a:latin typeface="+mn-lt"/>
              <a:ea typeface="+mn-ea"/>
              <a:cs typeface="+mn-cs"/>
            </a:rPr>
            <a:t>が増となったものの、</a:t>
          </a:r>
          <a:r>
            <a:rPr kumimoji="1" lang="ja-JP" altLang="ja-JP" sz="1050" b="0" i="0" u="none" strike="noStrike" kern="0" cap="none" spc="0" normalizeH="0" baseline="0" noProof="0">
              <a:ln>
                <a:noFill/>
              </a:ln>
              <a:solidFill>
                <a:sysClr val="windowText" lastClr="000000"/>
              </a:solidFill>
              <a:effectLst/>
              <a:uLnTx/>
              <a:uFillTx/>
              <a:latin typeface="+mn-lt"/>
              <a:ea typeface="+mn-ea"/>
              <a:cs typeface="+mn-cs"/>
            </a:rPr>
            <a:t>普通交付税</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や</a:t>
          </a:r>
          <a:r>
            <a:rPr kumimoji="1" lang="ja-JP" altLang="ja-JP" sz="1050">
              <a:solidFill>
                <a:sysClr val="windowText" lastClr="000000"/>
              </a:solidFill>
              <a:effectLst/>
              <a:latin typeface="+mn-lt"/>
              <a:ea typeface="+mn-ea"/>
              <a:cs typeface="+mn-cs"/>
            </a:rPr>
            <a:t>地方消費税交付金等</a:t>
          </a:r>
          <a:r>
            <a:rPr kumimoji="1" lang="ja-JP" altLang="en-US" sz="1050">
              <a:solidFill>
                <a:sysClr val="windowText" lastClr="000000"/>
              </a:solidFill>
              <a:effectLst/>
              <a:latin typeface="+mn-lt"/>
              <a:ea typeface="+mn-ea"/>
              <a:cs typeface="+mn-cs"/>
            </a:rPr>
            <a:t>の</a:t>
          </a:r>
          <a:r>
            <a:rPr kumimoji="1" lang="ja-JP" altLang="ja-JP" sz="1050">
              <a:solidFill>
                <a:sysClr val="windowText" lastClr="000000"/>
              </a:solidFill>
              <a:effectLst/>
              <a:latin typeface="+mn-lt"/>
              <a:ea typeface="+mn-ea"/>
              <a:cs typeface="+mn-cs"/>
            </a:rPr>
            <a:t>経常一般財源の増により、</a:t>
          </a:r>
          <a:r>
            <a:rPr kumimoji="1" lang="ja-JP" altLang="en-US" sz="1050">
              <a:solidFill>
                <a:sysClr val="windowText" lastClr="000000"/>
              </a:solidFill>
              <a:effectLst/>
              <a:latin typeface="+mn-lt"/>
              <a:ea typeface="+mn-ea"/>
              <a:cs typeface="+mn-cs"/>
            </a:rPr>
            <a:t>４．５</a:t>
          </a:r>
          <a:r>
            <a:rPr kumimoji="1" lang="ja-JP" altLang="ja-JP" sz="1050">
              <a:solidFill>
                <a:sysClr val="windowText" lastClr="000000"/>
              </a:solidFill>
              <a:effectLst/>
              <a:latin typeface="+mn-lt"/>
              <a:ea typeface="+mn-ea"/>
              <a:cs typeface="+mn-cs"/>
            </a:rPr>
            <a:t>ポイント改善したが，類似団体平均を</a:t>
          </a:r>
          <a:r>
            <a:rPr kumimoji="1" lang="ja-JP" altLang="en-US" sz="1050">
              <a:solidFill>
                <a:sysClr val="windowText" lastClr="000000"/>
              </a:solidFill>
              <a:effectLst/>
              <a:latin typeface="+mn-lt"/>
              <a:ea typeface="+mn-ea"/>
              <a:cs typeface="+mn-cs"/>
            </a:rPr>
            <a:t>５</a:t>
          </a:r>
          <a:r>
            <a:rPr kumimoji="1" lang="ja-JP" altLang="ja-JP" sz="1050">
              <a:solidFill>
                <a:sysClr val="windowText" lastClr="000000"/>
              </a:solidFill>
              <a:effectLst/>
              <a:latin typeface="+mn-lt"/>
              <a:ea typeface="+mn-ea"/>
              <a:cs typeface="+mn-cs"/>
            </a:rPr>
            <a:t>．</a:t>
          </a:r>
          <a:r>
            <a:rPr kumimoji="1" lang="ja-JP" altLang="en-US" sz="1050">
              <a:solidFill>
                <a:sysClr val="windowText" lastClr="000000"/>
              </a:solidFill>
              <a:effectLst/>
              <a:latin typeface="+mn-lt"/>
              <a:ea typeface="+mn-ea"/>
              <a:cs typeface="+mn-cs"/>
            </a:rPr>
            <a:t>９</a:t>
          </a:r>
          <a:r>
            <a:rPr kumimoji="1" lang="ja-JP" altLang="ja-JP" sz="1050">
              <a:solidFill>
                <a:sysClr val="windowText" lastClr="000000"/>
              </a:solidFill>
              <a:effectLst/>
              <a:latin typeface="+mn-lt"/>
              <a:ea typeface="+mn-ea"/>
              <a:cs typeface="+mn-cs"/>
            </a:rPr>
            <a:t>ポイント上回ることとなった。</a:t>
          </a:r>
          <a:endParaRPr lang="ja-JP" altLang="ja-JP" sz="1050">
            <a:solidFill>
              <a:sysClr val="windowText" lastClr="000000"/>
            </a:solidFill>
            <a:effectLst/>
          </a:endParaRPr>
        </a:p>
        <a:p>
          <a:r>
            <a:rPr kumimoji="1" lang="ja-JP" altLang="ja-JP" sz="1050">
              <a:solidFill>
                <a:srgbClr val="FF0000"/>
              </a:solidFill>
              <a:effectLst/>
              <a:latin typeface="+mn-lt"/>
              <a:ea typeface="+mn-ea"/>
              <a:cs typeface="+mn-cs"/>
            </a:rPr>
            <a:t>　</a:t>
          </a:r>
          <a:r>
            <a:rPr kumimoji="1" lang="ja-JP" altLang="ja-JP" sz="1050">
              <a:solidFill>
                <a:sysClr val="windowText" lastClr="000000"/>
              </a:solidFill>
              <a:effectLst/>
              <a:latin typeface="+mn-lt"/>
              <a:ea typeface="+mn-ea"/>
              <a:cs typeface="+mn-cs"/>
            </a:rPr>
            <a:t>今後も，公債費においては，統合小学校建設事業に係る償還が開始することや，扶助費，繰出金の増加が懸念される一方，町税の増収は期待できない状況であるため，当該比率抑制のためには一層の経常経費削減と税収確保に努める必要がある。</a:t>
          </a:r>
          <a:endParaRPr lang="ja-JP" altLang="ja-JP" sz="105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60960</xdr:rowOff>
    </xdr:from>
    <xdr:to>
      <xdr:col>23</xdr:col>
      <xdr:colOff>133350</xdr:colOff>
      <xdr:row>66</xdr:row>
      <xdr:rowOff>70485</xdr:rowOff>
    </xdr:to>
    <xdr:cxnSp macro="">
      <xdr:nvCxnSpPr>
        <xdr:cNvPr id="135" name="直線コネクタ 134"/>
        <xdr:cNvCxnSpPr/>
      </xdr:nvCxnSpPr>
      <xdr:spPr>
        <a:xfrm flipV="1">
          <a:off x="4114800" y="1120521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70485</xdr:rowOff>
    </xdr:from>
    <xdr:to>
      <xdr:col>19</xdr:col>
      <xdr:colOff>133350</xdr:colOff>
      <xdr:row>66</xdr:row>
      <xdr:rowOff>114723</xdr:rowOff>
    </xdr:to>
    <xdr:cxnSp macro="">
      <xdr:nvCxnSpPr>
        <xdr:cNvPr id="138" name="直線コネクタ 137"/>
        <xdr:cNvCxnSpPr/>
      </xdr:nvCxnSpPr>
      <xdr:spPr>
        <a:xfrm flipV="1">
          <a:off x="3225800" y="1138618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114723</xdr:rowOff>
    </xdr:from>
    <xdr:to>
      <xdr:col>15</xdr:col>
      <xdr:colOff>82550</xdr:colOff>
      <xdr:row>66</xdr:row>
      <xdr:rowOff>118745</xdr:rowOff>
    </xdr:to>
    <xdr:cxnSp macro="">
      <xdr:nvCxnSpPr>
        <xdr:cNvPr id="141" name="直線コネクタ 140"/>
        <xdr:cNvCxnSpPr/>
      </xdr:nvCxnSpPr>
      <xdr:spPr>
        <a:xfrm flipV="1">
          <a:off x="2336800" y="11430423"/>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34290</xdr:rowOff>
    </xdr:from>
    <xdr:to>
      <xdr:col>11</xdr:col>
      <xdr:colOff>31750</xdr:colOff>
      <xdr:row>66</xdr:row>
      <xdr:rowOff>118745</xdr:rowOff>
    </xdr:to>
    <xdr:cxnSp macro="">
      <xdr:nvCxnSpPr>
        <xdr:cNvPr id="144" name="直線コネクタ 143"/>
        <xdr:cNvCxnSpPr/>
      </xdr:nvCxnSpPr>
      <xdr:spPr>
        <a:xfrm>
          <a:off x="1447800" y="1134999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54" name="楕円 153"/>
        <xdr:cNvSpPr/>
      </xdr:nvSpPr>
      <xdr:spPr>
        <a:xfrm>
          <a:off x="49022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153687</xdr:rowOff>
    </xdr:from>
    <xdr:ext cx="762000" cy="259045"/>
    <xdr:sp macro="" textlink="">
      <xdr:nvSpPr>
        <xdr:cNvPr id="155" name="財政構造の弾力性該当値テキスト"/>
        <xdr:cNvSpPr txBox="1"/>
      </xdr:nvSpPr>
      <xdr:spPr>
        <a:xfrm>
          <a:off x="5041900" y="1112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19685</xdr:rowOff>
    </xdr:from>
    <xdr:to>
      <xdr:col>19</xdr:col>
      <xdr:colOff>184150</xdr:colOff>
      <xdr:row>66</xdr:row>
      <xdr:rowOff>121285</xdr:rowOff>
    </xdr:to>
    <xdr:sp macro="" textlink="">
      <xdr:nvSpPr>
        <xdr:cNvPr id="156" name="楕円 155"/>
        <xdr:cNvSpPr/>
      </xdr:nvSpPr>
      <xdr:spPr>
        <a:xfrm>
          <a:off x="4064000" y="11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106062</xdr:rowOff>
    </xdr:from>
    <xdr:ext cx="736600" cy="259045"/>
    <xdr:sp macro="" textlink="">
      <xdr:nvSpPr>
        <xdr:cNvPr id="157" name="テキスト ボックス 156"/>
        <xdr:cNvSpPr txBox="1"/>
      </xdr:nvSpPr>
      <xdr:spPr>
        <a:xfrm>
          <a:off x="3733800" y="11421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63923</xdr:rowOff>
    </xdr:from>
    <xdr:to>
      <xdr:col>15</xdr:col>
      <xdr:colOff>133350</xdr:colOff>
      <xdr:row>66</xdr:row>
      <xdr:rowOff>165523</xdr:rowOff>
    </xdr:to>
    <xdr:sp macro="" textlink="">
      <xdr:nvSpPr>
        <xdr:cNvPr id="158" name="楕円 157"/>
        <xdr:cNvSpPr/>
      </xdr:nvSpPr>
      <xdr:spPr>
        <a:xfrm>
          <a:off x="31750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150300</xdr:rowOff>
    </xdr:from>
    <xdr:ext cx="762000" cy="259045"/>
    <xdr:sp macro="" textlink="">
      <xdr:nvSpPr>
        <xdr:cNvPr id="159" name="テキスト ボックス 158"/>
        <xdr:cNvSpPr txBox="1"/>
      </xdr:nvSpPr>
      <xdr:spPr>
        <a:xfrm>
          <a:off x="2844800" y="1146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67945</xdr:rowOff>
    </xdr:from>
    <xdr:to>
      <xdr:col>11</xdr:col>
      <xdr:colOff>82550</xdr:colOff>
      <xdr:row>66</xdr:row>
      <xdr:rowOff>169545</xdr:rowOff>
    </xdr:to>
    <xdr:sp macro="" textlink="">
      <xdr:nvSpPr>
        <xdr:cNvPr id="160" name="楕円 159"/>
        <xdr:cNvSpPr/>
      </xdr:nvSpPr>
      <xdr:spPr>
        <a:xfrm>
          <a:off x="2286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154322</xdr:rowOff>
    </xdr:from>
    <xdr:ext cx="762000" cy="259045"/>
    <xdr:sp macro="" textlink="">
      <xdr:nvSpPr>
        <xdr:cNvPr id="161" name="テキスト ボックス 160"/>
        <xdr:cNvSpPr txBox="1"/>
      </xdr:nvSpPr>
      <xdr:spPr>
        <a:xfrm>
          <a:off x="1955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62" name="楕円 161"/>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63" name="テキスト ボックス 162"/>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[223,109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850">
              <a:solidFill>
                <a:sysClr val="windowText" lastClr="000000"/>
              </a:solidFill>
              <a:effectLst/>
              <a:latin typeface="+mn-lt"/>
              <a:ea typeface="+mn-ea"/>
              <a:cs typeface="+mn-cs"/>
            </a:rPr>
            <a:t>人口１人当たりの人件費・物件費等決算額については，平成</a:t>
          </a:r>
          <a:r>
            <a:rPr kumimoji="1" lang="en-US" altLang="ja-JP" sz="850">
              <a:solidFill>
                <a:sysClr val="windowText" lastClr="000000"/>
              </a:solidFill>
              <a:effectLst/>
              <a:latin typeface="+mn-lt"/>
              <a:ea typeface="+mn-ea"/>
              <a:cs typeface="+mn-cs"/>
            </a:rPr>
            <a:t>30</a:t>
          </a:r>
          <a:r>
            <a:rPr kumimoji="1" lang="ja-JP" altLang="ja-JP" sz="850">
              <a:solidFill>
                <a:sysClr val="windowText" lastClr="000000"/>
              </a:solidFill>
              <a:effectLst/>
              <a:latin typeface="+mn-lt"/>
              <a:ea typeface="+mn-ea"/>
              <a:cs typeface="+mn-cs"/>
            </a:rPr>
            <a:t>年度より上昇傾向にあり，令和</a:t>
          </a:r>
          <a:r>
            <a:rPr kumimoji="1" lang="en-US" altLang="ja-JP" sz="850">
              <a:solidFill>
                <a:sysClr val="windowText" lastClr="000000"/>
              </a:solidFill>
              <a:effectLst/>
              <a:latin typeface="+mn-lt"/>
              <a:ea typeface="+mn-ea"/>
              <a:cs typeface="+mn-cs"/>
            </a:rPr>
            <a:t>3</a:t>
          </a:r>
          <a:r>
            <a:rPr kumimoji="1" lang="ja-JP" altLang="ja-JP" sz="850">
              <a:solidFill>
                <a:sysClr val="windowText" lastClr="000000"/>
              </a:solidFill>
              <a:effectLst/>
              <a:latin typeface="+mn-lt"/>
              <a:ea typeface="+mn-ea"/>
              <a:cs typeface="+mn-cs"/>
            </a:rPr>
            <a:t>年度は類似団体平均よりも３</a:t>
          </a:r>
          <a:r>
            <a:rPr kumimoji="1" lang="ja-JP" altLang="en-US" sz="850">
              <a:solidFill>
                <a:sysClr val="windowText" lastClr="000000"/>
              </a:solidFill>
              <a:effectLst/>
              <a:latin typeface="+mn-lt"/>
              <a:ea typeface="+mn-ea"/>
              <a:cs typeface="+mn-cs"/>
            </a:rPr>
            <a:t>８</a:t>
          </a:r>
          <a:r>
            <a:rPr kumimoji="1" lang="ja-JP" altLang="ja-JP" sz="850">
              <a:solidFill>
                <a:sysClr val="windowText" lastClr="000000"/>
              </a:solidFill>
              <a:effectLst/>
              <a:latin typeface="+mn-lt"/>
              <a:ea typeface="+mn-ea"/>
              <a:cs typeface="+mn-cs"/>
            </a:rPr>
            <a:t>，</a:t>
          </a:r>
          <a:r>
            <a:rPr kumimoji="1" lang="ja-JP" altLang="en-US" sz="850">
              <a:solidFill>
                <a:sysClr val="windowText" lastClr="000000"/>
              </a:solidFill>
              <a:effectLst/>
              <a:latin typeface="+mn-lt"/>
              <a:ea typeface="+mn-ea"/>
              <a:cs typeface="+mn-cs"/>
            </a:rPr>
            <a:t>８４６</a:t>
          </a:r>
          <a:r>
            <a:rPr kumimoji="1" lang="ja-JP" altLang="ja-JP" sz="850">
              <a:solidFill>
                <a:sysClr val="windowText" lastClr="000000"/>
              </a:solidFill>
              <a:effectLst/>
              <a:latin typeface="+mn-lt"/>
              <a:ea typeface="+mn-ea"/>
              <a:cs typeface="+mn-cs"/>
            </a:rPr>
            <a:t>円高い状態にある。</a:t>
          </a:r>
          <a:endParaRPr lang="ja-JP" altLang="ja-JP" sz="850">
            <a:solidFill>
              <a:sysClr val="windowText" lastClr="000000"/>
            </a:solidFill>
            <a:effectLst/>
          </a:endParaRPr>
        </a:p>
        <a:p>
          <a:r>
            <a:rPr kumimoji="1" lang="ja-JP" altLang="ja-JP" sz="850">
              <a:solidFill>
                <a:srgbClr val="FF0000"/>
              </a:solidFill>
              <a:effectLst/>
              <a:latin typeface="+mn-lt"/>
              <a:ea typeface="+mn-ea"/>
              <a:cs typeface="+mn-cs"/>
            </a:rPr>
            <a:t>　</a:t>
          </a:r>
          <a:r>
            <a:rPr kumimoji="1" lang="ja-JP" altLang="ja-JP" sz="850">
              <a:solidFill>
                <a:sysClr val="windowText" lastClr="000000"/>
              </a:solidFill>
              <a:effectLst/>
              <a:latin typeface="+mn-lt"/>
              <a:ea typeface="+mn-ea"/>
              <a:cs typeface="+mn-cs"/>
            </a:rPr>
            <a:t>経常的に類似団体平均を上回っている理由は，人件費が大きな要因である。本町には原子力研究開発施設や関連施設が立地していることから，常備消防を町単独で運営していることや，県内随一の観光地として観光事業にも人員を要しているためである。</a:t>
          </a:r>
          <a:endParaRPr lang="ja-JP" altLang="ja-JP" sz="850">
            <a:solidFill>
              <a:sysClr val="windowText" lastClr="000000"/>
            </a:solidFill>
            <a:effectLst/>
          </a:endParaRPr>
        </a:p>
        <a:p>
          <a:r>
            <a:rPr kumimoji="1" lang="ja-JP" altLang="ja-JP" sz="850">
              <a:solidFill>
                <a:srgbClr val="FF0000"/>
              </a:solidFill>
              <a:effectLst/>
              <a:latin typeface="+mn-lt"/>
              <a:ea typeface="+mn-ea"/>
              <a:cs typeface="+mn-cs"/>
            </a:rPr>
            <a:t>　</a:t>
          </a:r>
          <a:r>
            <a:rPr kumimoji="1" lang="ja-JP" altLang="ja-JP" sz="850">
              <a:solidFill>
                <a:sysClr val="windowText" lastClr="000000"/>
              </a:solidFill>
              <a:effectLst/>
              <a:latin typeface="+mn-lt"/>
              <a:ea typeface="+mn-ea"/>
              <a:cs typeface="+mn-cs"/>
            </a:rPr>
            <a:t>令和</a:t>
          </a:r>
          <a:r>
            <a:rPr kumimoji="1" lang="ja-JP" altLang="en-US" sz="850">
              <a:solidFill>
                <a:sysClr val="windowText" lastClr="000000"/>
              </a:solidFill>
              <a:effectLst/>
              <a:latin typeface="+mn-lt"/>
              <a:ea typeface="+mn-ea"/>
              <a:cs typeface="+mn-cs"/>
            </a:rPr>
            <a:t>３</a:t>
          </a:r>
          <a:r>
            <a:rPr kumimoji="1" lang="ja-JP" altLang="ja-JP" sz="850">
              <a:solidFill>
                <a:sysClr val="windowText" lastClr="000000"/>
              </a:solidFill>
              <a:effectLst/>
              <a:latin typeface="+mn-lt"/>
              <a:ea typeface="+mn-ea"/>
              <a:cs typeface="+mn-cs"/>
            </a:rPr>
            <a:t>年度については，</a:t>
          </a:r>
          <a:r>
            <a:rPr kumimoji="1" lang="ja-JP" altLang="en-US" sz="850">
              <a:solidFill>
                <a:sysClr val="windowText" lastClr="000000"/>
              </a:solidFill>
              <a:effectLst/>
              <a:latin typeface="+mn-lt"/>
              <a:ea typeface="+mn-ea"/>
              <a:cs typeface="+mn-cs"/>
            </a:rPr>
            <a:t>ふるさと納税事業の拡充や、新型コロナウイルスワクチン接種事業</a:t>
          </a:r>
          <a:r>
            <a:rPr kumimoji="1" lang="ja-JP" altLang="ja-JP" sz="850">
              <a:solidFill>
                <a:sysClr val="windowText" lastClr="000000"/>
              </a:solidFill>
              <a:effectLst/>
              <a:latin typeface="+mn-lt"/>
              <a:ea typeface="+mn-ea"/>
              <a:cs typeface="+mn-cs"/>
            </a:rPr>
            <a:t>があり，昨年度に比べ</a:t>
          </a:r>
          <a:r>
            <a:rPr kumimoji="1" lang="ja-JP" altLang="en-US" sz="850">
              <a:solidFill>
                <a:sysClr val="windowText" lastClr="000000"/>
              </a:solidFill>
              <a:effectLst/>
              <a:latin typeface="+mn-lt"/>
              <a:ea typeface="+mn-ea"/>
              <a:cs typeface="+mn-cs"/>
            </a:rPr>
            <a:t>１２，５７７</a:t>
          </a:r>
          <a:r>
            <a:rPr kumimoji="1" lang="ja-JP" altLang="ja-JP" sz="850">
              <a:solidFill>
                <a:sysClr val="windowText" lastClr="000000"/>
              </a:solidFill>
              <a:effectLst/>
              <a:latin typeface="+mn-lt"/>
              <a:ea typeface="+mn-ea"/>
              <a:cs typeface="+mn-cs"/>
            </a:rPr>
            <a:t>円上昇した要因となっている。</a:t>
          </a:r>
          <a:endParaRPr lang="ja-JP" altLang="ja-JP" sz="850">
            <a:solidFill>
              <a:sysClr val="windowText" lastClr="000000"/>
            </a:solidFill>
            <a:effectLst/>
          </a:endParaRPr>
        </a:p>
        <a:p>
          <a:r>
            <a:rPr kumimoji="1" lang="ja-JP" altLang="ja-JP" sz="850">
              <a:solidFill>
                <a:sysClr val="windowText" lastClr="000000"/>
              </a:solidFill>
              <a:effectLst/>
              <a:latin typeface="+mn-lt"/>
              <a:ea typeface="+mn-ea"/>
              <a:cs typeface="+mn-cs"/>
            </a:rPr>
            <a:t>　今後については，再任用職員や会計年度任用職員等を活用することにより適正な人員配置に努め，引き続き人件費の抑制を図っていく。</a:t>
          </a:r>
          <a:endParaRPr lang="ja-JP" altLang="ja-JP" sz="85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116463</xdr:rowOff>
    </xdr:from>
    <xdr:to>
      <xdr:col>23</xdr:col>
      <xdr:colOff>133350</xdr:colOff>
      <xdr:row>86</xdr:row>
      <xdr:rowOff>46174</xdr:rowOff>
    </xdr:to>
    <xdr:cxnSp macro="">
      <xdr:nvCxnSpPr>
        <xdr:cNvPr id="198" name="直線コネクタ 197"/>
        <xdr:cNvCxnSpPr/>
      </xdr:nvCxnSpPr>
      <xdr:spPr>
        <a:xfrm>
          <a:off x="4114800" y="14689713"/>
          <a:ext cx="838200" cy="10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109624</xdr:rowOff>
    </xdr:from>
    <xdr:to>
      <xdr:col>19</xdr:col>
      <xdr:colOff>133350</xdr:colOff>
      <xdr:row>85</xdr:row>
      <xdr:rowOff>116463</xdr:rowOff>
    </xdr:to>
    <xdr:cxnSp macro="">
      <xdr:nvCxnSpPr>
        <xdr:cNvPr id="201" name="直線コネクタ 200"/>
        <xdr:cNvCxnSpPr/>
      </xdr:nvCxnSpPr>
      <xdr:spPr>
        <a:xfrm>
          <a:off x="3225800" y="14511424"/>
          <a:ext cx="889000" cy="17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36502</xdr:rowOff>
    </xdr:from>
    <xdr:to>
      <xdr:col>15</xdr:col>
      <xdr:colOff>82550</xdr:colOff>
      <xdr:row>84</xdr:row>
      <xdr:rowOff>109624</xdr:rowOff>
    </xdr:to>
    <xdr:cxnSp macro="">
      <xdr:nvCxnSpPr>
        <xdr:cNvPr id="204" name="直線コネクタ 203"/>
        <xdr:cNvCxnSpPr/>
      </xdr:nvCxnSpPr>
      <xdr:spPr>
        <a:xfrm>
          <a:off x="2336800" y="14438302"/>
          <a:ext cx="889000" cy="7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143212</xdr:rowOff>
    </xdr:from>
    <xdr:ext cx="762000" cy="259045"/>
    <xdr:sp macro="" textlink="">
      <xdr:nvSpPr>
        <xdr:cNvPr id="206" name="テキスト ボックス 205"/>
        <xdr:cNvSpPr txBox="1"/>
      </xdr:nvSpPr>
      <xdr:spPr>
        <a:xfrm>
          <a:off x="2844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167188</xdr:rowOff>
    </xdr:from>
    <xdr:to>
      <xdr:col>11</xdr:col>
      <xdr:colOff>31750</xdr:colOff>
      <xdr:row>84</xdr:row>
      <xdr:rowOff>36502</xdr:rowOff>
    </xdr:to>
    <xdr:cxnSp macro="">
      <xdr:nvCxnSpPr>
        <xdr:cNvPr id="207" name="直線コネクタ 206"/>
        <xdr:cNvCxnSpPr/>
      </xdr:nvCxnSpPr>
      <xdr:spPr>
        <a:xfrm>
          <a:off x="1447800" y="14397538"/>
          <a:ext cx="889000" cy="4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41956</xdr:rowOff>
    </xdr:from>
    <xdr:ext cx="762000" cy="259045"/>
    <xdr:sp macro="" textlink="">
      <xdr:nvSpPr>
        <xdr:cNvPr id="209" name="テキスト ボックス 208"/>
        <xdr:cNvSpPr txBox="1"/>
      </xdr:nvSpPr>
      <xdr:spPr>
        <a:xfrm>
          <a:off x="1955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77441</xdr:rowOff>
    </xdr:from>
    <xdr:ext cx="762000" cy="259045"/>
    <xdr:sp macro="" textlink="">
      <xdr:nvSpPr>
        <xdr:cNvPr id="211" name="テキスト ボックス 210"/>
        <xdr:cNvSpPr txBox="1"/>
      </xdr:nvSpPr>
      <xdr:spPr>
        <a:xfrm>
          <a:off x="1066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166824</xdr:rowOff>
    </xdr:from>
    <xdr:to>
      <xdr:col>23</xdr:col>
      <xdr:colOff>184150</xdr:colOff>
      <xdr:row>86</xdr:row>
      <xdr:rowOff>96974</xdr:rowOff>
    </xdr:to>
    <xdr:sp macro="" textlink="">
      <xdr:nvSpPr>
        <xdr:cNvPr id="217" name="楕円 216"/>
        <xdr:cNvSpPr/>
      </xdr:nvSpPr>
      <xdr:spPr>
        <a:xfrm>
          <a:off x="4902200" y="1474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138901</xdr:rowOff>
    </xdr:from>
    <xdr:ext cx="762000" cy="259045"/>
    <xdr:sp macro="" textlink="">
      <xdr:nvSpPr>
        <xdr:cNvPr id="218" name="人件費・物件費等の状況該当値テキスト"/>
        <xdr:cNvSpPr txBox="1"/>
      </xdr:nvSpPr>
      <xdr:spPr>
        <a:xfrm>
          <a:off x="5041900" y="1471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65663</xdr:rowOff>
    </xdr:from>
    <xdr:to>
      <xdr:col>19</xdr:col>
      <xdr:colOff>184150</xdr:colOff>
      <xdr:row>85</xdr:row>
      <xdr:rowOff>167263</xdr:rowOff>
    </xdr:to>
    <xdr:sp macro="" textlink="">
      <xdr:nvSpPr>
        <xdr:cNvPr id="219" name="楕円 218"/>
        <xdr:cNvSpPr/>
      </xdr:nvSpPr>
      <xdr:spPr>
        <a:xfrm>
          <a:off x="4064000" y="1463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152040</xdr:rowOff>
    </xdr:from>
    <xdr:ext cx="736600" cy="259045"/>
    <xdr:sp macro="" textlink="">
      <xdr:nvSpPr>
        <xdr:cNvPr id="220" name="テキスト ボックス 219"/>
        <xdr:cNvSpPr txBox="1"/>
      </xdr:nvSpPr>
      <xdr:spPr>
        <a:xfrm>
          <a:off x="3733800" y="1472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58824</xdr:rowOff>
    </xdr:from>
    <xdr:to>
      <xdr:col>15</xdr:col>
      <xdr:colOff>133350</xdr:colOff>
      <xdr:row>84</xdr:row>
      <xdr:rowOff>160424</xdr:rowOff>
    </xdr:to>
    <xdr:sp macro="" textlink="">
      <xdr:nvSpPr>
        <xdr:cNvPr id="221" name="楕円 220"/>
        <xdr:cNvSpPr/>
      </xdr:nvSpPr>
      <xdr:spPr>
        <a:xfrm>
          <a:off x="3175000" y="144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145201</xdr:rowOff>
    </xdr:from>
    <xdr:ext cx="762000" cy="259045"/>
    <xdr:sp macro="" textlink="">
      <xdr:nvSpPr>
        <xdr:cNvPr id="222" name="テキスト ボックス 221"/>
        <xdr:cNvSpPr txBox="1"/>
      </xdr:nvSpPr>
      <xdr:spPr>
        <a:xfrm>
          <a:off x="2844800" y="14547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157152</xdr:rowOff>
    </xdr:from>
    <xdr:to>
      <xdr:col>11</xdr:col>
      <xdr:colOff>82550</xdr:colOff>
      <xdr:row>84</xdr:row>
      <xdr:rowOff>87302</xdr:rowOff>
    </xdr:to>
    <xdr:sp macro="" textlink="">
      <xdr:nvSpPr>
        <xdr:cNvPr id="223" name="楕円 222"/>
        <xdr:cNvSpPr/>
      </xdr:nvSpPr>
      <xdr:spPr>
        <a:xfrm>
          <a:off x="2286000" y="1438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72079</xdr:rowOff>
    </xdr:from>
    <xdr:ext cx="762000" cy="259045"/>
    <xdr:sp macro="" textlink="">
      <xdr:nvSpPr>
        <xdr:cNvPr id="224" name="テキスト ボックス 223"/>
        <xdr:cNvSpPr txBox="1"/>
      </xdr:nvSpPr>
      <xdr:spPr>
        <a:xfrm>
          <a:off x="1955800" y="14473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116388</xdr:rowOff>
    </xdr:from>
    <xdr:to>
      <xdr:col>7</xdr:col>
      <xdr:colOff>31750</xdr:colOff>
      <xdr:row>84</xdr:row>
      <xdr:rowOff>46538</xdr:rowOff>
    </xdr:to>
    <xdr:sp macro="" textlink="">
      <xdr:nvSpPr>
        <xdr:cNvPr id="225" name="楕円 224"/>
        <xdr:cNvSpPr/>
      </xdr:nvSpPr>
      <xdr:spPr>
        <a:xfrm>
          <a:off x="1397000" y="1434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31315</xdr:rowOff>
    </xdr:from>
    <xdr:ext cx="762000" cy="259045"/>
    <xdr:sp macro="" textlink="">
      <xdr:nvSpPr>
        <xdr:cNvPr id="226" name="テキスト ボックス 225"/>
        <xdr:cNvSpPr txBox="1"/>
      </xdr:nvSpPr>
      <xdr:spPr>
        <a:xfrm>
          <a:off x="1066800" y="1443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対前年度比較では、同数となっており、類似団体内平均値と比較しても同程度となっているが、町においては、職員の年齢構成の不均衡により影響を受けやすい傾向にある。</a:t>
          </a:r>
          <a:endParaRPr lang="ja-JP" altLang="ja-JP" sz="1400">
            <a:effectLst/>
          </a:endParaRPr>
        </a:p>
        <a:p>
          <a:r>
            <a:rPr kumimoji="1" lang="ja-JP" altLang="ja-JP" sz="1100">
              <a:solidFill>
                <a:schemeClr val="dk1"/>
              </a:solidFill>
              <a:effectLst/>
              <a:latin typeface="+mn-lt"/>
              <a:ea typeface="+mn-ea"/>
              <a:cs typeface="+mn-cs"/>
            </a:rPr>
            <a:t>　今後、職員の平均年齢が上がる見込みがあることから、人件費総額については増加していく見込みである。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145287</xdr:rowOff>
    </xdr:from>
    <xdr:to>
      <xdr:col>81</xdr:col>
      <xdr:colOff>44450</xdr:colOff>
      <xdr:row>84</xdr:row>
      <xdr:rowOff>145287</xdr:rowOff>
    </xdr:to>
    <xdr:cxnSp macro="">
      <xdr:nvCxnSpPr>
        <xdr:cNvPr id="258" name="直線コネクタ 257"/>
        <xdr:cNvCxnSpPr/>
      </xdr:nvCxnSpPr>
      <xdr:spPr>
        <a:xfrm>
          <a:off x="16179800" y="145470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145287</xdr:rowOff>
    </xdr:from>
    <xdr:to>
      <xdr:col>77</xdr:col>
      <xdr:colOff>44450</xdr:colOff>
      <xdr:row>84</xdr:row>
      <xdr:rowOff>145287</xdr:rowOff>
    </xdr:to>
    <xdr:cxnSp macro="">
      <xdr:nvCxnSpPr>
        <xdr:cNvPr id="261" name="直線コネクタ 260"/>
        <xdr:cNvCxnSpPr/>
      </xdr:nvCxnSpPr>
      <xdr:spPr>
        <a:xfrm>
          <a:off x="15290800" y="14547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97028</xdr:rowOff>
    </xdr:from>
    <xdr:to>
      <xdr:col>72</xdr:col>
      <xdr:colOff>203200</xdr:colOff>
      <xdr:row>84</xdr:row>
      <xdr:rowOff>145287</xdr:rowOff>
    </xdr:to>
    <xdr:cxnSp macro="">
      <xdr:nvCxnSpPr>
        <xdr:cNvPr id="264" name="直線コネクタ 263"/>
        <xdr:cNvCxnSpPr/>
      </xdr:nvCxnSpPr>
      <xdr:spPr>
        <a:xfrm>
          <a:off x="14401800" y="1449882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97028</xdr:rowOff>
    </xdr:from>
    <xdr:to>
      <xdr:col>68</xdr:col>
      <xdr:colOff>152400</xdr:colOff>
      <xdr:row>84</xdr:row>
      <xdr:rowOff>154939</xdr:rowOff>
    </xdr:to>
    <xdr:cxnSp macro="">
      <xdr:nvCxnSpPr>
        <xdr:cNvPr id="267" name="直線コネクタ 266"/>
        <xdr:cNvCxnSpPr/>
      </xdr:nvCxnSpPr>
      <xdr:spPr>
        <a:xfrm flipV="1">
          <a:off x="13512800" y="14498828"/>
          <a:ext cx="8890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94487</xdr:rowOff>
    </xdr:from>
    <xdr:to>
      <xdr:col>81</xdr:col>
      <xdr:colOff>95250</xdr:colOff>
      <xdr:row>85</xdr:row>
      <xdr:rowOff>24637</xdr:rowOff>
    </xdr:to>
    <xdr:sp macro="" textlink="">
      <xdr:nvSpPr>
        <xdr:cNvPr id="277" name="楕円 276"/>
        <xdr:cNvSpPr/>
      </xdr:nvSpPr>
      <xdr:spPr>
        <a:xfrm>
          <a:off x="169672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66564</xdr:rowOff>
    </xdr:from>
    <xdr:ext cx="762000" cy="259045"/>
    <xdr:sp macro="" textlink="">
      <xdr:nvSpPr>
        <xdr:cNvPr id="278" name="給与水準   （国との比較）該当値テキスト"/>
        <xdr:cNvSpPr txBox="1"/>
      </xdr:nvSpPr>
      <xdr:spPr>
        <a:xfrm>
          <a:off x="17106900" y="1446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94487</xdr:rowOff>
    </xdr:from>
    <xdr:to>
      <xdr:col>77</xdr:col>
      <xdr:colOff>95250</xdr:colOff>
      <xdr:row>85</xdr:row>
      <xdr:rowOff>24637</xdr:rowOff>
    </xdr:to>
    <xdr:sp macro="" textlink="">
      <xdr:nvSpPr>
        <xdr:cNvPr id="279" name="楕円 278"/>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34814</xdr:rowOff>
    </xdr:from>
    <xdr:ext cx="736600" cy="259045"/>
    <xdr:sp macro="" textlink="">
      <xdr:nvSpPr>
        <xdr:cNvPr id="280" name="テキスト ボックス 279"/>
        <xdr:cNvSpPr txBox="1"/>
      </xdr:nvSpPr>
      <xdr:spPr>
        <a:xfrm>
          <a:off x="15798800" y="1426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94487</xdr:rowOff>
    </xdr:from>
    <xdr:to>
      <xdr:col>73</xdr:col>
      <xdr:colOff>44450</xdr:colOff>
      <xdr:row>85</xdr:row>
      <xdr:rowOff>24637</xdr:rowOff>
    </xdr:to>
    <xdr:sp macro="" textlink="">
      <xdr:nvSpPr>
        <xdr:cNvPr id="281" name="楕円 280"/>
        <xdr:cNvSpPr/>
      </xdr:nvSpPr>
      <xdr:spPr>
        <a:xfrm>
          <a:off x="15240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82" name="テキスト ボックス 281"/>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46228</xdr:rowOff>
    </xdr:from>
    <xdr:to>
      <xdr:col>68</xdr:col>
      <xdr:colOff>203200</xdr:colOff>
      <xdr:row>84</xdr:row>
      <xdr:rowOff>147828</xdr:rowOff>
    </xdr:to>
    <xdr:sp macro="" textlink="">
      <xdr:nvSpPr>
        <xdr:cNvPr id="283" name="楕円 282"/>
        <xdr:cNvSpPr/>
      </xdr:nvSpPr>
      <xdr:spPr>
        <a:xfrm>
          <a:off x="143510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158005</xdr:rowOff>
    </xdr:from>
    <xdr:ext cx="762000" cy="259045"/>
    <xdr:sp macro="" textlink="">
      <xdr:nvSpPr>
        <xdr:cNvPr id="284" name="テキスト ボックス 283"/>
        <xdr:cNvSpPr txBox="1"/>
      </xdr:nvSpPr>
      <xdr:spPr>
        <a:xfrm>
          <a:off x="14020800" y="1421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5" name="楕円 284"/>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6" name="テキスト ボックス 285"/>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産業振興や子育て支援・教育環境の充実など行政課題の増加に加え、消防業務を単独で運営していること、町の人口が減少傾向であることなどから、類似団体内平均を上回っている。</a:t>
          </a:r>
          <a:endParaRPr lang="ja-JP" altLang="ja-JP" sz="1400">
            <a:effectLst/>
          </a:endParaRPr>
        </a:p>
        <a:p>
          <a:r>
            <a:rPr kumimoji="1" lang="ja-JP" altLang="ja-JP" sz="1100">
              <a:solidFill>
                <a:schemeClr val="dk1"/>
              </a:solidFill>
              <a:effectLst/>
              <a:latin typeface="+mn-lt"/>
              <a:ea typeface="+mn-ea"/>
              <a:cs typeface="+mn-cs"/>
            </a:rPr>
            <a:t>　今後も、再任用職員や会計年度任用職員等の多様な雇用形態を活用するとともに、事務事業の見直しを行うことにより、定員管理を行う。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45931</xdr:rowOff>
    </xdr:from>
    <xdr:to>
      <xdr:col>81</xdr:col>
      <xdr:colOff>44450</xdr:colOff>
      <xdr:row>63</xdr:row>
      <xdr:rowOff>84808</xdr:rowOff>
    </xdr:to>
    <xdr:cxnSp macro="">
      <xdr:nvCxnSpPr>
        <xdr:cNvPr id="321" name="直線コネクタ 320"/>
        <xdr:cNvCxnSpPr/>
      </xdr:nvCxnSpPr>
      <xdr:spPr>
        <a:xfrm>
          <a:off x="16179800" y="10847281"/>
          <a:ext cx="838200" cy="3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128905</xdr:rowOff>
    </xdr:from>
    <xdr:to>
      <xdr:col>77</xdr:col>
      <xdr:colOff>44450</xdr:colOff>
      <xdr:row>63</xdr:row>
      <xdr:rowOff>45931</xdr:rowOff>
    </xdr:to>
    <xdr:cxnSp macro="">
      <xdr:nvCxnSpPr>
        <xdr:cNvPr id="324" name="直線コネクタ 323"/>
        <xdr:cNvCxnSpPr/>
      </xdr:nvCxnSpPr>
      <xdr:spPr>
        <a:xfrm>
          <a:off x="15290800" y="10758805"/>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126224</xdr:rowOff>
    </xdr:from>
    <xdr:to>
      <xdr:col>72</xdr:col>
      <xdr:colOff>203200</xdr:colOff>
      <xdr:row>62</xdr:row>
      <xdr:rowOff>128905</xdr:rowOff>
    </xdr:to>
    <xdr:cxnSp macro="">
      <xdr:nvCxnSpPr>
        <xdr:cNvPr id="327" name="直線コネクタ 326"/>
        <xdr:cNvCxnSpPr/>
      </xdr:nvCxnSpPr>
      <xdr:spPr>
        <a:xfrm>
          <a:off x="14401800" y="10756124"/>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44450</xdr:rowOff>
    </xdr:from>
    <xdr:to>
      <xdr:col>68</xdr:col>
      <xdr:colOff>152400</xdr:colOff>
      <xdr:row>62</xdr:row>
      <xdr:rowOff>126224</xdr:rowOff>
    </xdr:to>
    <xdr:cxnSp macro="">
      <xdr:nvCxnSpPr>
        <xdr:cNvPr id="330" name="直線コネクタ 329"/>
        <xdr:cNvCxnSpPr/>
      </xdr:nvCxnSpPr>
      <xdr:spPr>
        <a:xfrm>
          <a:off x="13512800" y="10674350"/>
          <a:ext cx="889000" cy="8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4" name="テキスト ボックス 333"/>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34008</xdr:rowOff>
    </xdr:from>
    <xdr:to>
      <xdr:col>81</xdr:col>
      <xdr:colOff>95250</xdr:colOff>
      <xdr:row>63</xdr:row>
      <xdr:rowOff>135608</xdr:rowOff>
    </xdr:to>
    <xdr:sp macro="" textlink="">
      <xdr:nvSpPr>
        <xdr:cNvPr id="340" name="楕円 339"/>
        <xdr:cNvSpPr/>
      </xdr:nvSpPr>
      <xdr:spPr>
        <a:xfrm>
          <a:off x="16967200" y="108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6085</xdr:rowOff>
    </xdr:from>
    <xdr:ext cx="762000" cy="259045"/>
    <xdr:sp macro="" textlink="">
      <xdr:nvSpPr>
        <xdr:cNvPr id="341" name="定員管理の状況該当値テキスト"/>
        <xdr:cNvSpPr txBox="1"/>
      </xdr:nvSpPr>
      <xdr:spPr>
        <a:xfrm>
          <a:off x="17106900" y="1080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166581</xdr:rowOff>
    </xdr:from>
    <xdr:to>
      <xdr:col>77</xdr:col>
      <xdr:colOff>95250</xdr:colOff>
      <xdr:row>63</xdr:row>
      <xdr:rowOff>96731</xdr:rowOff>
    </xdr:to>
    <xdr:sp macro="" textlink="">
      <xdr:nvSpPr>
        <xdr:cNvPr id="342" name="楕円 341"/>
        <xdr:cNvSpPr/>
      </xdr:nvSpPr>
      <xdr:spPr>
        <a:xfrm>
          <a:off x="16129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81508</xdr:rowOff>
    </xdr:from>
    <xdr:ext cx="736600" cy="259045"/>
    <xdr:sp macro="" textlink="">
      <xdr:nvSpPr>
        <xdr:cNvPr id="343" name="テキスト ボックス 342"/>
        <xdr:cNvSpPr txBox="1"/>
      </xdr:nvSpPr>
      <xdr:spPr>
        <a:xfrm>
          <a:off x="15798800" y="1088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44" name="楕円 343"/>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164482</xdr:rowOff>
    </xdr:from>
    <xdr:ext cx="762000" cy="259045"/>
    <xdr:sp macro="" textlink="">
      <xdr:nvSpPr>
        <xdr:cNvPr id="345" name="テキスト ボックス 344"/>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75424</xdr:rowOff>
    </xdr:from>
    <xdr:to>
      <xdr:col>68</xdr:col>
      <xdr:colOff>203200</xdr:colOff>
      <xdr:row>63</xdr:row>
      <xdr:rowOff>5574</xdr:rowOff>
    </xdr:to>
    <xdr:sp macro="" textlink="">
      <xdr:nvSpPr>
        <xdr:cNvPr id="346" name="楕円 345"/>
        <xdr:cNvSpPr/>
      </xdr:nvSpPr>
      <xdr:spPr>
        <a:xfrm>
          <a:off x="14351000" y="10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161801</xdr:rowOff>
    </xdr:from>
    <xdr:ext cx="762000" cy="259045"/>
    <xdr:sp macro="" textlink="">
      <xdr:nvSpPr>
        <xdr:cNvPr id="347" name="テキスト ボックス 346"/>
        <xdr:cNvSpPr txBox="1"/>
      </xdr:nvSpPr>
      <xdr:spPr>
        <a:xfrm>
          <a:off x="14020800" y="1079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165100</xdr:rowOff>
    </xdr:from>
    <xdr:to>
      <xdr:col>64</xdr:col>
      <xdr:colOff>152400</xdr:colOff>
      <xdr:row>62</xdr:row>
      <xdr:rowOff>95250</xdr:rowOff>
    </xdr:to>
    <xdr:sp macro="" textlink="">
      <xdr:nvSpPr>
        <xdr:cNvPr id="348" name="楕円 347"/>
        <xdr:cNvSpPr/>
      </xdr:nvSpPr>
      <xdr:spPr>
        <a:xfrm>
          <a:off x="13462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80027</xdr:rowOff>
    </xdr:from>
    <xdr:ext cx="762000" cy="259045"/>
    <xdr:sp macro="" textlink="">
      <xdr:nvSpPr>
        <xdr:cNvPr id="349" name="テキスト ボックス 348"/>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令和</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年度は標準財政規模</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等の</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増</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により</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対前年度比において０．</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１</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改善</a:t>
          </a:r>
          <a:r>
            <a:rPr kumimoji="1" lang="ja-JP" altLang="ja-JP" sz="1100" b="0" i="0" u="none" strike="noStrike" kern="0" cap="none" spc="0" normalizeH="0" baseline="0" noProof="0">
              <a:ln>
                <a:noFill/>
              </a:ln>
              <a:solidFill>
                <a:sysClr val="windowText" lastClr="000000"/>
              </a:solidFill>
              <a:effectLst/>
              <a:uLnTx/>
              <a:uFillTx/>
              <a:latin typeface="+mn-lt"/>
              <a:ea typeface="+mn-ea"/>
              <a:cs typeface="+mn-cs"/>
            </a:rPr>
            <a:t>した。</a:t>
          </a:r>
          <a:endParaRPr kumimoji="0" lang="ja-JP" altLang="ja-JP" sz="14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ja-JP" sz="1100">
              <a:solidFill>
                <a:sysClr val="windowText" lastClr="000000"/>
              </a:solidFill>
              <a:effectLst/>
              <a:latin typeface="+mn-lt"/>
              <a:ea typeface="+mn-ea"/>
              <a:cs typeface="+mn-cs"/>
            </a:rPr>
            <a:t>類似団体平均を０．８ポイント下回ってはいるものの，今後数年間は，統合小学校建設事業等大規模事業の直近の借り入れに係る新たな償還が開始されることで公債費が増加し，指数の更なる上昇が予測されるため，その他の地方債の発行を抑制するなど，急激な比率の上昇を抑える必要があ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76200</xdr:rowOff>
    </xdr:to>
    <xdr:cxnSp macro="">
      <xdr:nvCxnSpPr>
        <xdr:cNvPr id="382" name="直線コネクタ 381"/>
        <xdr:cNvCxnSpPr/>
      </xdr:nvCxnSpPr>
      <xdr:spPr>
        <a:xfrm flipV="1">
          <a:off x="16179800" y="709760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3" name="公債費負担の状況平均値テキスト"/>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76200</xdr:rowOff>
    </xdr:to>
    <xdr:cxnSp macro="">
      <xdr:nvCxnSpPr>
        <xdr:cNvPr id="385" name="直線コネクタ 384"/>
        <xdr:cNvCxnSpPr/>
      </xdr:nvCxnSpPr>
      <xdr:spPr>
        <a:xfrm>
          <a:off x="15290800" y="70413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94827</xdr:rowOff>
    </xdr:from>
    <xdr:to>
      <xdr:col>72</xdr:col>
      <xdr:colOff>203200</xdr:colOff>
      <xdr:row>41</xdr:row>
      <xdr:rowOff>11854</xdr:rowOff>
    </xdr:to>
    <xdr:cxnSp macro="">
      <xdr:nvCxnSpPr>
        <xdr:cNvPr id="388" name="直線コネクタ 387"/>
        <xdr:cNvCxnSpPr/>
      </xdr:nvCxnSpPr>
      <xdr:spPr>
        <a:xfrm>
          <a:off x="14401800" y="695282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94827</xdr:rowOff>
    </xdr:to>
    <xdr:cxnSp macro="">
      <xdr:nvCxnSpPr>
        <xdr:cNvPr id="391" name="直線コネクタ 390"/>
        <xdr:cNvCxnSpPr/>
      </xdr:nvCxnSpPr>
      <xdr:spPr>
        <a:xfrm>
          <a:off x="13512800" y="68884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401" name="楕円 400"/>
        <xdr:cNvSpPr/>
      </xdr:nvSpPr>
      <xdr:spPr>
        <a:xfrm>
          <a:off x="169672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33883</xdr:rowOff>
    </xdr:from>
    <xdr:ext cx="762000" cy="259045"/>
    <xdr:sp macro="" textlink="">
      <xdr:nvSpPr>
        <xdr:cNvPr id="402" name="公債費負担の状況該当値テキスト"/>
        <xdr:cNvSpPr txBox="1"/>
      </xdr:nvSpPr>
      <xdr:spPr>
        <a:xfrm>
          <a:off x="17106900" y="689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3" name="楕円 402"/>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4" name="テキスト ボックス 403"/>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132504</xdr:rowOff>
    </xdr:from>
    <xdr:to>
      <xdr:col>73</xdr:col>
      <xdr:colOff>44450</xdr:colOff>
      <xdr:row>41</xdr:row>
      <xdr:rowOff>62654</xdr:rowOff>
    </xdr:to>
    <xdr:sp macro="" textlink="">
      <xdr:nvSpPr>
        <xdr:cNvPr id="405" name="楕円 404"/>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406" name="テキスト ボックス 405"/>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44027</xdr:rowOff>
    </xdr:from>
    <xdr:to>
      <xdr:col>68</xdr:col>
      <xdr:colOff>203200</xdr:colOff>
      <xdr:row>40</xdr:row>
      <xdr:rowOff>145627</xdr:rowOff>
    </xdr:to>
    <xdr:sp macro="" textlink="">
      <xdr:nvSpPr>
        <xdr:cNvPr id="407" name="楕円 406"/>
        <xdr:cNvSpPr/>
      </xdr:nvSpPr>
      <xdr:spPr>
        <a:xfrm>
          <a:off x="14351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155804</xdr:rowOff>
    </xdr:from>
    <xdr:ext cx="762000" cy="259045"/>
    <xdr:sp macro="" textlink="">
      <xdr:nvSpPr>
        <xdr:cNvPr id="408" name="テキスト ボックス 407"/>
        <xdr:cNvSpPr txBox="1"/>
      </xdr:nvSpPr>
      <xdr:spPr>
        <a:xfrm>
          <a:off x="14020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151130</xdr:rowOff>
    </xdr:from>
    <xdr:to>
      <xdr:col>64</xdr:col>
      <xdr:colOff>152400</xdr:colOff>
      <xdr:row>40</xdr:row>
      <xdr:rowOff>81280</xdr:rowOff>
    </xdr:to>
    <xdr:sp macro="" textlink="">
      <xdr:nvSpPr>
        <xdr:cNvPr id="409" name="楕円 408"/>
        <xdr:cNvSpPr/>
      </xdr:nvSpPr>
      <xdr:spPr>
        <a:xfrm>
          <a:off x="13462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91457</xdr:rowOff>
    </xdr:from>
    <xdr:ext cx="762000" cy="259045"/>
    <xdr:sp macro="" textlink="">
      <xdr:nvSpPr>
        <xdr:cNvPr id="410" name="テキスト ボックス 409"/>
        <xdr:cNvSpPr txBox="1"/>
      </xdr:nvSpPr>
      <xdr:spPr>
        <a:xfrm>
          <a:off x="13131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ysClr val="windowText" lastClr="000000"/>
              </a:solidFill>
              <a:effectLst/>
              <a:latin typeface="+mn-lt"/>
              <a:ea typeface="+mn-ea"/>
              <a:cs typeface="+mn-cs"/>
            </a:rPr>
            <a:t>平成２６年度以降，役場庁舎耐震改修事業，教育施設整備事業等の大規模事業にともなう新規借り入れにより地方債現在高が増え</a:t>
          </a:r>
          <a:r>
            <a:rPr kumimoji="1" lang="ja-JP" altLang="en-US" sz="1100" baseline="0">
              <a:solidFill>
                <a:sysClr val="windowText" lastClr="000000"/>
              </a:solidFill>
              <a:effectLst/>
              <a:latin typeface="+mn-lt"/>
              <a:ea typeface="+mn-ea"/>
              <a:cs typeface="+mn-cs"/>
            </a:rPr>
            <a:t>，</a:t>
          </a:r>
          <a:r>
            <a:rPr kumimoji="1" lang="ja-JP" altLang="ja-JP" sz="1100" baseline="0">
              <a:solidFill>
                <a:sysClr val="windowText" lastClr="000000"/>
              </a:solidFill>
              <a:effectLst/>
              <a:latin typeface="+mn-lt"/>
              <a:ea typeface="+mn-ea"/>
              <a:cs typeface="+mn-cs"/>
            </a:rPr>
            <a:t>上昇傾向にある。令和</a:t>
          </a:r>
          <a:r>
            <a:rPr kumimoji="1" lang="ja-JP" altLang="en-US" sz="1100" baseline="0">
              <a:solidFill>
                <a:sysClr val="windowText" lastClr="000000"/>
              </a:solidFill>
              <a:effectLst/>
              <a:latin typeface="+mn-lt"/>
              <a:ea typeface="+mn-ea"/>
              <a:cs typeface="+mn-cs"/>
            </a:rPr>
            <a:t>３</a:t>
          </a:r>
          <a:r>
            <a:rPr kumimoji="1" lang="ja-JP" altLang="ja-JP" sz="1100" baseline="0">
              <a:solidFill>
                <a:sysClr val="windowText" lastClr="000000"/>
              </a:solidFill>
              <a:effectLst/>
              <a:latin typeface="+mn-lt"/>
              <a:ea typeface="+mn-ea"/>
              <a:cs typeface="+mn-cs"/>
            </a:rPr>
            <a:t>年度は充当可能財源等の増により</a:t>
          </a:r>
          <a:r>
            <a:rPr kumimoji="1" lang="ja-JP" altLang="en-US" sz="1100" baseline="0">
              <a:solidFill>
                <a:sysClr val="windowText" lastClr="000000"/>
              </a:solidFill>
              <a:effectLst/>
              <a:latin typeface="+mn-lt"/>
              <a:ea typeface="+mn-ea"/>
              <a:cs typeface="+mn-cs"/>
            </a:rPr>
            <a:t>１３</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７</a:t>
          </a:r>
          <a:r>
            <a:rPr kumimoji="1" lang="ja-JP" altLang="ja-JP" sz="1100" baseline="0">
              <a:solidFill>
                <a:sysClr val="windowText" lastClr="000000"/>
              </a:solidFill>
              <a:effectLst/>
              <a:latin typeface="+mn-lt"/>
              <a:ea typeface="+mn-ea"/>
              <a:cs typeface="+mn-cs"/>
            </a:rPr>
            <a:t>ポイント改善が見られたが，類似団体平均を大きく上回っている。今後も数年間は更なる上昇が見込まれるため，その他の地方債の発行を抑制しつつ当該基金の確保に努め，急激な比率の上昇を抑えていく必要があ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122809</xdr:rowOff>
    </xdr:from>
    <xdr:to>
      <xdr:col>81</xdr:col>
      <xdr:colOff>44450</xdr:colOff>
      <xdr:row>18</xdr:row>
      <xdr:rowOff>61553</xdr:rowOff>
    </xdr:to>
    <xdr:cxnSp macro="">
      <xdr:nvCxnSpPr>
        <xdr:cNvPr id="444" name="直線コネクタ 443"/>
        <xdr:cNvCxnSpPr/>
      </xdr:nvCxnSpPr>
      <xdr:spPr>
        <a:xfrm flipV="1">
          <a:off x="16179800" y="3037459"/>
          <a:ext cx="838200" cy="1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61553</xdr:rowOff>
    </xdr:from>
    <xdr:to>
      <xdr:col>77</xdr:col>
      <xdr:colOff>44450</xdr:colOff>
      <xdr:row>18</xdr:row>
      <xdr:rowOff>68792</xdr:rowOff>
    </xdr:to>
    <xdr:cxnSp macro="">
      <xdr:nvCxnSpPr>
        <xdr:cNvPr id="447" name="直線コネクタ 446"/>
        <xdr:cNvCxnSpPr/>
      </xdr:nvCxnSpPr>
      <xdr:spPr>
        <a:xfrm flipV="1">
          <a:off x="15290800" y="314765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53509</xdr:rowOff>
    </xdr:from>
    <xdr:to>
      <xdr:col>72</xdr:col>
      <xdr:colOff>203200</xdr:colOff>
      <xdr:row>18</xdr:row>
      <xdr:rowOff>68792</xdr:rowOff>
    </xdr:to>
    <xdr:cxnSp macro="">
      <xdr:nvCxnSpPr>
        <xdr:cNvPr id="450" name="直線コネクタ 449"/>
        <xdr:cNvCxnSpPr/>
      </xdr:nvCxnSpPr>
      <xdr:spPr>
        <a:xfrm>
          <a:off x="14401800" y="3139609"/>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2" name="テキスト ボックス 451"/>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19727</xdr:rowOff>
    </xdr:from>
    <xdr:to>
      <xdr:col>68</xdr:col>
      <xdr:colOff>152400</xdr:colOff>
      <xdr:row>18</xdr:row>
      <xdr:rowOff>53509</xdr:rowOff>
    </xdr:to>
    <xdr:cxnSp macro="">
      <xdr:nvCxnSpPr>
        <xdr:cNvPr id="453" name="直線コネクタ 452"/>
        <xdr:cNvCxnSpPr/>
      </xdr:nvCxnSpPr>
      <xdr:spPr>
        <a:xfrm>
          <a:off x="13512800" y="310582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84455</xdr:rowOff>
    </xdr:from>
    <xdr:to>
      <xdr:col>68</xdr:col>
      <xdr:colOff>203200</xdr:colOff>
      <xdr:row>15</xdr:row>
      <xdr:rowOff>14605</xdr:rowOff>
    </xdr:to>
    <xdr:sp macro="" textlink="">
      <xdr:nvSpPr>
        <xdr:cNvPr id="454" name="フローチャート: 判断 453"/>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5" name="テキスト ボックス 454"/>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6" name="フローチャート: 判断 455"/>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7" name="テキスト ボックス 456"/>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72009</xdr:rowOff>
    </xdr:from>
    <xdr:to>
      <xdr:col>81</xdr:col>
      <xdr:colOff>95250</xdr:colOff>
      <xdr:row>18</xdr:row>
      <xdr:rowOff>2159</xdr:rowOff>
    </xdr:to>
    <xdr:sp macro="" textlink="">
      <xdr:nvSpPr>
        <xdr:cNvPr id="463" name="楕円 462"/>
        <xdr:cNvSpPr/>
      </xdr:nvSpPr>
      <xdr:spPr>
        <a:xfrm>
          <a:off x="16967200" y="2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44086</xdr:rowOff>
    </xdr:from>
    <xdr:ext cx="762000" cy="259045"/>
    <xdr:sp macro="" textlink="">
      <xdr:nvSpPr>
        <xdr:cNvPr id="464" name="将来負担の状況該当値テキスト"/>
        <xdr:cNvSpPr txBox="1"/>
      </xdr:nvSpPr>
      <xdr:spPr>
        <a:xfrm>
          <a:off x="17106900" y="295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10753</xdr:rowOff>
    </xdr:from>
    <xdr:to>
      <xdr:col>77</xdr:col>
      <xdr:colOff>95250</xdr:colOff>
      <xdr:row>18</xdr:row>
      <xdr:rowOff>112353</xdr:rowOff>
    </xdr:to>
    <xdr:sp macro="" textlink="">
      <xdr:nvSpPr>
        <xdr:cNvPr id="465" name="楕円 464"/>
        <xdr:cNvSpPr/>
      </xdr:nvSpPr>
      <xdr:spPr>
        <a:xfrm>
          <a:off x="16129000" y="30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97130</xdr:rowOff>
    </xdr:from>
    <xdr:ext cx="736600" cy="259045"/>
    <xdr:sp macro="" textlink="">
      <xdr:nvSpPr>
        <xdr:cNvPr id="466" name="テキスト ボックス 465"/>
        <xdr:cNvSpPr txBox="1"/>
      </xdr:nvSpPr>
      <xdr:spPr>
        <a:xfrm>
          <a:off x="15798800" y="3183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17992</xdr:rowOff>
    </xdr:from>
    <xdr:to>
      <xdr:col>73</xdr:col>
      <xdr:colOff>44450</xdr:colOff>
      <xdr:row>18</xdr:row>
      <xdr:rowOff>119592</xdr:rowOff>
    </xdr:to>
    <xdr:sp macro="" textlink="">
      <xdr:nvSpPr>
        <xdr:cNvPr id="467" name="楕円 466"/>
        <xdr:cNvSpPr/>
      </xdr:nvSpPr>
      <xdr:spPr>
        <a:xfrm>
          <a:off x="15240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104369</xdr:rowOff>
    </xdr:from>
    <xdr:ext cx="762000" cy="259045"/>
    <xdr:sp macro="" textlink="">
      <xdr:nvSpPr>
        <xdr:cNvPr id="468" name="テキスト ボックス 467"/>
        <xdr:cNvSpPr txBox="1"/>
      </xdr:nvSpPr>
      <xdr:spPr>
        <a:xfrm>
          <a:off x="14909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2709</xdr:rowOff>
    </xdr:from>
    <xdr:to>
      <xdr:col>68</xdr:col>
      <xdr:colOff>203200</xdr:colOff>
      <xdr:row>18</xdr:row>
      <xdr:rowOff>104309</xdr:rowOff>
    </xdr:to>
    <xdr:sp macro="" textlink="">
      <xdr:nvSpPr>
        <xdr:cNvPr id="469" name="楕円 468"/>
        <xdr:cNvSpPr/>
      </xdr:nvSpPr>
      <xdr:spPr>
        <a:xfrm>
          <a:off x="14351000" y="308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89086</xdr:rowOff>
    </xdr:from>
    <xdr:ext cx="762000" cy="259045"/>
    <xdr:sp macro="" textlink="">
      <xdr:nvSpPr>
        <xdr:cNvPr id="470" name="テキスト ボックス 469"/>
        <xdr:cNvSpPr txBox="1"/>
      </xdr:nvSpPr>
      <xdr:spPr>
        <a:xfrm>
          <a:off x="14020800" y="317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140377</xdr:rowOff>
    </xdr:from>
    <xdr:to>
      <xdr:col>64</xdr:col>
      <xdr:colOff>152400</xdr:colOff>
      <xdr:row>18</xdr:row>
      <xdr:rowOff>70527</xdr:rowOff>
    </xdr:to>
    <xdr:sp macro="" textlink="">
      <xdr:nvSpPr>
        <xdr:cNvPr id="471" name="楕円 470"/>
        <xdr:cNvSpPr/>
      </xdr:nvSpPr>
      <xdr:spPr>
        <a:xfrm>
          <a:off x="13462000" y="30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55304</xdr:rowOff>
    </xdr:from>
    <xdr:ext cx="762000" cy="259045"/>
    <xdr:sp macro="" textlink="">
      <xdr:nvSpPr>
        <xdr:cNvPr id="472" name="テキスト ボックス 471"/>
        <xdr:cNvSpPr txBox="1"/>
      </xdr:nvSpPr>
      <xdr:spPr>
        <a:xfrm>
          <a:off x="13131800" y="3141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16,094
15,298
23.89
9,894,296
9,093,383
685,338
4,578,900
9,675,511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人件費に係る経常収支比率については，対前年度比</a:t>
          </a:r>
          <a:r>
            <a:rPr kumimoji="1" lang="ja-JP" altLang="en-US" sz="900">
              <a:solidFill>
                <a:schemeClr val="dk1"/>
              </a:solidFill>
              <a:effectLst/>
              <a:latin typeface="+mn-lt"/>
              <a:ea typeface="+mn-ea"/>
              <a:cs typeface="+mn-cs"/>
            </a:rPr>
            <a:t>１</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０</a:t>
          </a:r>
          <a:r>
            <a:rPr kumimoji="1" lang="ja-JP" altLang="ja-JP" sz="900">
              <a:solidFill>
                <a:schemeClr val="dk1"/>
              </a:solidFill>
              <a:effectLst/>
              <a:latin typeface="+mn-lt"/>
              <a:ea typeface="+mn-ea"/>
              <a:cs typeface="+mn-cs"/>
            </a:rPr>
            <a:t>ポイント減少したが依然として高く類似団体平均を</a:t>
          </a:r>
          <a:r>
            <a:rPr kumimoji="1" lang="ja-JP" altLang="en-US" sz="900">
              <a:solidFill>
                <a:schemeClr val="dk1"/>
              </a:solidFill>
              <a:effectLst/>
              <a:latin typeface="+mn-lt"/>
              <a:ea typeface="+mn-ea"/>
              <a:cs typeface="+mn-cs"/>
            </a:rPr>
            <a:t>８</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２</a:t>
          </a:r>
          <a:r>
            <a:rPr kumimoji="1" lang="ja-JP" altLang="ja-JP" sz="900">
              <a:solidFill>
                <a:schemeClr val="dk1"/>
              </a:solidFill>
              <a:effectLst/>
              <a:latin typeface="+mn-lt"/>
              <a:ea typeface="+mn-ea"/>
              <a:cs typeface="+mn-cs"/>
            </a:rPr>
            <a:t>ポイント上回っている。これは，本町に原子力研究開発施設や関連施設が立地しており，常備消防業務の必要性から町単独で消防を運営していること，さらには，県内随一の観光地として積極的な観光施策の展開を図っていることから人員を要しているのが原因である。</a:t>
          </a:r>
          <a:endParaRPr lang="ja-JP" altLang="ja-JP" sz="900">
            <a:effectLst/>
          </a:endParaRPr>
        </a:p>
        <a:p>
          <a:r>
            <a:rPr kumimoji="1" lang="ja-JP" altLang="ja-JP" sz="900">
              <a:solidFill>
                <a:schemeClr val="dk1"/>
              </a:solidFill>
              <a:effectLst/>
              <a:latin typeface="+mn-lt"/>
              <a:ea typeface="+mn-ea"/>
              <a:cs typeface="+mn-cs"/>
            </a:rPr>
            <a:t>　近年，職員年齢構成の変化により職員年齢が低下し，微減若しく横ばいの状況にあるが，今後は，年齢の上昇とともに微増傾向が見込まれることから，適正な定員管理と行財政改革の取り組みを通して人件費の削減に努める。</a:t>
          </a:r>
          <a:endParaRPr lang="ja-JP" altLang="ja-JP" sz="9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27940</xdr:rowOff>
    </xdr:from>
    <xdr:to>
      <xdr:col>24</xdr:col>
      <xdr:colOff>25400</xdr:colOff>
      <xdr:row>40</xdr:row>
      <xdr:rowOff>50800</xdr:rowOff>
    </xdr:to>
    <xdr:cxnSp macro="">
      <xdr:nvCxnSpPr>
        <xdr:cNvPr id="61" name="直線コネクタ 60"/>
        <xdr:cNvCxnSpPr/>
      </xdr:nvCxnSpPr>
      <xdr:spPr>
        <a:xfrm flipV="1">
          <a:off x="4826000" y="585724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114317</xdr:rowOff>
    </xdr:from>
    <xdr:ext cx="762000" cy="259045"/>
    <xdr:sp macro="" textlink="">
      <xdr:nvSpPr>
        <xdr:cNvPr id="64"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27940</xdr:rowOff>
    </xdr:from>
    <xdr:to>
      <xdr:col>24</xdr:col>
      <xdr:colOff>114300</xdr:colOff>
      <xdr:row>34</xdr:row>
      <xdr:rowOff>27940</xdr:rowOff>
    </xdr:to>
    <xdr:cxnSp macro="">
      <xdr:nvCxnSpPr>
        <xdr:cNvPr id="65" name="直線コネクタ 64"/>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40</xdr:row>
      <xdr:rowOff>127000</xdr:rowOff>
    </xdr:to>
    <xdr:cxnSp macro="">
      <xdr:nvCxnSpPr>
        <xdr:cNvPr id="66" name="直線コネクタ 65"/>
        <xdr:cNvCxnSpPr/>
      </xdr:nvCxnSpPr>
      <xdr:spPr>
        <a:xfrm flipV="1">
          <a:off x="3987800" y="6908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127000</xdr:rowOff>
    </xdr:from>
    <xdr:to>
      <xdr:col>19</xdr:col>
      <xdr:colOff>187325</xdr:colOff>
      <xdr:row>41</xdr:row>
      <xdr:rowOff>8890</xdr:rowOff>
    </xdr:to>
    <xdr:cxnSp macro="">
      <xdr:nvCxnSpPr>
        <xdr:cNvPr id="69" name="直線コネクタ 68"/>
        <xdr:cNvCxnSpPr/>
      </xdr:nvCxnSpPr>
      <xdr:spPr>
        <a:xfrm flipV="1">
          <a:off x="3098800" y="6985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49530</xdr:rowOff>
    </xdr:from>
    <xdr:to>
      <xdr:col>20</xdr:col>
      <xdr:colOff>38100</xdr:colOff>
      <xdr:row>37</xdr:row>
      <xdr:rowOff>151130</xdr:rowOff>
    </xdr:to>
    <xdr:sp macro="" textlink="">
      <xdr:nvSpPr>
        <xdr:cNvPr id="70" name="フローチャート: 判断 69"/>
        <xdr:cNvSpPr/>
      </xdr:nvSpPr>
      <xdr:spPr>
        <a:xfrm>
          <a:off x="3937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161307</xdr:rowOff>
    </xdr:from>
    <xdr:ext cx="736600" cy="259045"/>
    <xdr:sp macro="" textlink="">
      <xdr:nvSpPr>
        <xdr:cNvPr id="71" name="テキスト ボックス 70"/>
        <xdr:cNvSpPr txBox="1"/>
      </xdr:nvSpPr>
      <xdr:spPr>
        <a:xfrm>
          <a:off x="3606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149860</xdr:rowOff>
    </xdr:from>
    <xdr:to>
      <xdr:col>15</xdr:col>
      <xdr:colOff>98425</xdr:colOff>
      <xdr:row>41</xdr:row>
      <xdr:rowOff>8890</xdr:rowOff>
    </xdr:to>
    <xdr:cxnSp macro="">
      <xdr:nvCxnSpPr>
        <xdr:cNvPr id="72" name="直線コネクタ 71"/>
        <xdr:cNvCxnSpPr/>
      </xdr:nvCxnSpPr>
      <xdr:spPr>
        <a:xfrm>
          <a:off x="2209800" y="7007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106680</xdr:rowOff>
    </xdr:from>
    <xdr:to>
      <xdr:col>15</xdr:col>
      <xdr:colOff>149225</xdr:colOff>
      <xdr:row>37</xdr:row>
      <xdr:rowOff>36830</xdr:rowOff>
    </xdr:to>
    <xdr:sp macro="" textlink="">
      <xdr:nvSpPr>
        <xdr:cNvPr id="73" name="フローチャート: 判断 72"/>
        <xdr:cNvSpPr/>
      </xdr:nvSpPr>
      <xdr:spPr>
        <a:xfrm>
          <a:off x="3048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47007</xdr:rowOff>
    </xdr:from>
    <xdr:ext cx="762000" cy="259045"/>
    <xdr:sp macro="" textlink="">
      <xdr:nvSpPr>
        <xdr:cNvPr id="74" name="テキスト ボックス 73"/>
        <xdr:cNvSpPr txBox="1"/>
      </xdr:nvSpPr>
      <xdr:spPr>
        <a:xfrm>
          <a:off x="2717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134620</xdr:rowOff>
    </xdr:from>
    <xdr:to>
      <xdr:col>11</xdr:col>
      <xdr:colOff>9525</xdr:colOff>
      <xdr:row>40</xdr:row>
      <xdr:rowOff>149860</xdr:rowOff>
    </xdr:to>
    <xdr:cxnSp macro="">
      <xdr:nvCxnSpPr>
        <xdr:cNvPr id="75" name="直線コネクタ 74"/>
        <xdr:cNvCxnSpPr/>
      </xdr:nvCxnSpPr>
      <xdr:spPr>
        <a:xfrm>
          <a:off x="1320800" y="6992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80027</xdr:rowOff>
    </xdr:from>
    <xdr:ext cx="762000" cy="259045"/>
    <xdr:sp macro="" textlink="">
      <xdr:nvSpPr>
        <xdr:cNvPr id="86" name="人件費該当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76200</xdr:rowOff>
    </xdr:from>
    <xdr:to>
      <xdr:col>20</xdr:col>
      <xdr:colOff>38100</xdr:colOff>
      <xdr:row>41</xdr:row>
      <xdr:rowOff>6350</xdr:rowOff>
    </xdr:to>
    <xdr:sp macro="" textlink="">
      <xdr:nvSpPr>
        <xdr:cNvPr id="87" name="楕円 86"/>
        <xdr:cNvSpPr/>
      </xdr:nvSpPr>
      <xdr:spPr>
        <a:xfrm>
          <a:off x="393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162577</xdr:rowOff>
    </xdr:from>
    <xdr:ext cx="736600" cy="259045"/>
    <xdr:sp macro="" textlink="">
      <xdr:nvSpPr>
        <xdr:cNvPr id="88" name="テキスト ボックス 87"/>
        <xdr:cNvSpPr txBox="1"/>
      </xdr:nvSpPr>
      <xdr:spPr>
        <a:xfrm>
          <a:off x="3606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129540</xdr:rowOff>
    </xdr:from>
    <xdr:to>
      <xdr:col>15</xdr:col>
      <xdr:colOff>149225</xdr:colOff>
      <xdr:row>41</xdr:row>
      <xdr:rowOff>59690</xdr:rowOff>
    </xdr:to>
    <xdr:sp macro="" textlink="">
      <xdr:nvSpPr>
        <xdr:cNvPr id="89" name="楕円 88"/>
        <xdr:cNvSpPr/>
      </xdr:nvSpPr>
      <xdr:spPr>
        <a:xfrm>
          <a:off x="3048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44467</xdr:rowOff>
    </xdr:from>
    <xdr:ext cx="762000" cy="259045"/>
    <xdr:sp macro="" textlink="">
      <xdr:nvSpPr>
        <xdr:cNvPr id="90" name="テキスト ボックス 89"/>
        <xdr:cNvSpPr txBox="1"/>
      </xdr:nvSpPr>
      <xdr:spPr>
        <a:xfrm>
          <a:off x="2717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99060</xdr:rowOff>
    </xdr:from>
    <xdr:to>
      <xdr:col>11</xdr:col>
      <xdr:colOff>60325</xdr:colOff>
      <xdr:row>41</xdr:row>
      <xdr:rowOff>29210</xdr:rowOff>
    </xdr:to>
    <xdr:sp macro="" textlink="">
      <xdr:nvSpPr>
        <xdr:cNvPr id="91" name="楕円 90"/>
        <xdr:cNvSpPr/>
      </xdr:nvSpPr>
      <xdr:spPr>
        <a:xfrm>
          <a:off x="215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13987</xdr:rowOff>
    </xdr:from>
    <xdr:ext cx="762000" cy="259045"/>
    <xdr:sp macro="" textlink="">
      <xdr:nvSpPr>
        <xdr:cNvPr id="92" name="テキスト ボックス 91"/>
        <xdr:cNvSpPr txBox="1"/>
      </xdr:nvSpPr>
      <xdr:spPr>
        <a:xfrm>
          <a:off x="1828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83820</xdr:rowOff>
    </xdr:from>
    <xdr:to>
      <xdr:col>6</xdr:col>
      <xdr:colOff>171450</xdr:colOff>
      <xdr:row>41</xdr:row>
      <xdr:rowOff>13970</xdr:rowOff>
    </xdr:to>
    <xdr:sp macro="" textlink="">
      <xdr:nvSpPr>
        <xdr:cNvPr id="93" name="楕円 92"/>
        <xdr:cNvSpPr/>
      </xdr:nvSpPr>
      <xdr:spPr>
        <a:xfrm>
          <a:off x="1270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170197</xdr:rowOff>
    </xdr:from>
    <xdr:ext cx="762000" cy="259045"/>
    <xdr:sp macro="" textlink="">
      <xdr:nvSpPr>
        <xdr:cNvPr id="94" name="テキスト ボックス 93"/>
        <xdr:cNvSpPr txBox="1"/>
      </xdr:nvSpPr>
      <xdr:spPr>
        <a:xfrm>
          <a:off x="939800" y="702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物件費に係る経常収支比率については，委託料等の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対前年度比</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した。本年度については類似団体平均と</a:t>
          </a:r>
          <a:r>
            <a:rPr kumimoji="1" lang="ja-JP" altLang="en-US" sz="1100">
              <a:solidFill>
                <a:schemeClr val="dk1"/>
              </a:solidFill>
              <a:effectLst/>
              <a:latin typeface="+mn-lt"/>
              <a:ea typeface="+mn-ea"/>
              <a:cs typeface="+mn-cs"/>
            </a:rPr>
            <a:t>比べても１．３ポイント上回っている</a:t>
          </a:r>
          <a:r>
            <a:rPr kumimoji="1" lang="ja-JP" altLang="ja-JP" sz="1100">
              <a:solidFill>
                <a:schemeClr val="dk1"/>
              </a:solidFill>
              <a:effectLst/>
              <a:latin typeface="+mn-lt"/>
              <a:ea typeface="+mn-ea"/>
              <a:cs typeface="+mn-cs"/>
            </a:rPr>
            <a:t>，引き続き，施設管理経費の削減や施設使用料等の財源確保に努め，改善を図っていく。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2" name="直線コネクタ 121"/>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3"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4" name="直線コネクタ 123"/>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5"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6" name="直線コネクタ 125"/>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46990</xdr:rowOff>
    </xdr:to>
    <xdr:cxnSp macro="">
      <xdr:nvCxnSpPr>
        <xdr:cNvPr id="127" name="直線コネクタ 126"/>
        <xdr:cNvCxnSpPr/>
      </xdr:nvCxnSpPr>
      <xdr:spPr>
        <a:xfrm>
          <a:off x="15671800" y="2923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28"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29" name="フローチャート: 判断 128"/>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39370</xdr:rowOff>
    </xdr:to>
    <xdr:cxnSp macro="">
      <xdr:nvCxnSpPr>
        <xdr:cNvPr id="130" name="直線コネクタ 129"/>
        <xdr:cNvCxnSpPr/>
      </xdr:nvCxnSpPr>
      <xdr:spPr>
        <a:xfrm flipV="1">
          <a:off x="14782800" y="292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2" name="テキスト ボックス 131"/>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39370</xdr:rowOff>
    </xdr:from>
    <xdr:to>
      <xdr:col>73</xdr:col>
      <xdr:colOff>180975</xdr:colOff>
      <xdr:row>17</xdr:row>
      <xdr:rowOff>77470</xdr:rowOff>
    </xdr:to>
    <xdr:cxnSp macro="">
      <xdr:nvCxnSpPr>
        <xdr:cNvPr id="133" name="直線コネクタ 132"/>
        <xdr:cNvCxnSpPr/>
      </xdr:nvCxnSpPr>
      <xdr:spPr>
        <a:xfrm flipV="1">
          <a:off x="13893800" y="295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4" name="フローチャート: 判断 133"/>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5" name="テキスト ボックス 134"/>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77470</xdr:rowOff>
    </xdr:from>
    <xdr:to>
      <xdr:col>69</xdr:col>
      <xdr:colOff>92075</xdr:colOff>
      <xdr:row>17</xdr:row>
      <xdr:rowOff>92710</xdr:rowOff>
    </xdr:to>
    <xdr:cxnSp macro="">
      <xdr:nvCxnSpPr>
        <xdr:cNvPr id="136" name="直線コネクタ 135"/>
        <xdr:cNvCxnSpPr/>
      </xdr:nvCxnSpPr>
      <xdr:spPr>
        <a:xfrm flipV="1">
          <a:off x="13004800" y="2992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9" name="フローチャート: 判断 138"/>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0" name="テキスト ボックス 139"/>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46" name="楕円 145"/>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139717</xdr:rowOff>
    </xdr:from>
    <xdr:ext cx="762000" cy="259045"/>
    <xdr:sp macro="" textlink="">
      <xdr:nvSpPr>
        <xdr:cNvPr id="147"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8" name="楕円 147"/>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9" name="テキスト ボックス 148"/>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50" name="楕円 149"/>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51" name="テキスト ボックス 150"/>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26670</xdr:rowOff>
    </xdr:from>
    <xdr:to>
      <xdr:col>69</xdr:col>
      <xdr:colOff>142875</xdr:colOff>
      <xdr:row>17</xdr:row>
      <xdr:rowOff>128270</xdr:rowOff>
    </xdr:to>
    <xdr:sp macro="" textlink="">
      <xdr:nvSpPr>
        <xdr:cNvPr id="152" name="楕円 151"/>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53" name="テキスト ボックス 152"/>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4" name="楕円 153"/>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55" name="テキスト ボックス 154"/>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扶助費に係る経常収支比率については</a:t>
          </a:r>
          <a:r>
            <a:rPr kumimoji="1" lang="ja-JP" altLang="en-US" sz="1100">
              <a:solidFill>
                <a:schemeClr val="dk1"/>
              </a:solidFill>
              <a:effectLst/>
              <a:latin typeface="+mn-lt"/>
              <a:ea typeface="+mn-ea"/>
              <a:cs typeface="+mn-cs"/>
            </a:rPr>
            <a:t>対前年度比</a:t>
          </a:r>
          <a:r>
            <a:rPr kumimoji="1" lang="ja-JP" altLang="ja-JP" sz="1100">
              <a:solidFill>
                <a:schemeClr val="dk1"/>
              </a:solidFill>
              <a:effectLst/>
              <a:latin typeface="+mn-lt"/>
              <a:ea typeface="+mn-ea"/>
              <a:cs typeface="+mn-cs"/>
            </a:rPr>
            <a:t>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ポイントの減となった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障害者福祉費等において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利用者や利用頻度の増による増加が見込まれている。</a:t>
          </a:r>
          <a:endParaRPr lang="ja-JP" altLang="ja-JP" sz="1400">
            <a:effectLst/>
          </a:endParaRPr>
        </a:p>
        <a:p>
          <a:r>
            <a:rPr kumimoji="1" lang="ja-JP" altLang="ja-JP" sz="1100">
              <a:solidFill>
                <a:schemeClr val="dk1"/>
              </a:solidFill>
              <a:effectLst/>
              <a:latin typeface="+mn-lt"/>
              <a:ea typeface="+mn-ea"/>
              <a:cs typeface="+mn-cs"/>
            </a:rPr>
            <a:t>　今後も高齢化等により増加傾向が続くと予想されるため，各施策の精査を図りつつ，適切な福祉サービスの提供に努める。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3" name="直線コネクタ 182"/>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4" name="扶助費最小値テキスト"/>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5" name="直線コネクタ 184"/>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50800</xdr:rowOff>
    </xdr:to>
    <xdr:cxnSp macro="">
      <xdr:nvCxnSpPr>
        <xdr:cNvPr id="188" name="直線コネクタ 187"/>
        <xdr:cNvCxnSpPr/>
      </xdr:nvCxnSpPr>
      <xdr:spPr>
        <a:xfrm flipV="1">
          <a:off x="3987800" y="9601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89" name="扶助費平均値テキスト"/>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0" name="フローチャート: 判断 189"/>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56</xdr:row>
      <xdr:rowOff>88900</xdr:rowOff>
    </xdr:to>
    <xdr:cxnSp macro="">
      <xdr:nvCxnSpPr>
        <xdr:cNvPr id="191" name="直線コネクタ 190"/>
        <xdr:cNvCxnSpPr/>
      </xdr:nvCxnSpPr>
      <xdr:spPr>
        <a:xfrm flipV="1">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3" name="テキスト ボックス 192"/>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88900</xdr:rowOff>
    </xdr:to>
    <xdr:cxnSp macro="">
      <xdr:nvCxnSpPr>
        <xdr:cNvPr id="194" name="直線コネクタ 193"/>
        <xdr:cNvCxnSpPr/>
      </xdr:nvCxnSpPr>
      <xdr:spPr>
        <a:xfrm>
          <a:off x="2209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5" name="フローチャート: 判断 194"/>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6" name="テキスト ボックス 195"/>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25400</xdr:rowOff>
    </xdr:from>
    <xdr:to>
      <xdr:col>11</xdr:col>
      <xdr:colOff>9525</xdr:colOff>
      <xdr:row>56</xdr:row>
      <xdr:rowOff>50800</xdr:rowOff>
    </xdr:to>
    <xdr:cxnSp macro="">
      <xdr:nvCxnSpPr>
        <xdr:cNvPr id="197" name="直線コネクタ 196"/>
        <xdr:cNvCxnSpPr/>
      </xdr:nvCxnSpPr>
      <xdr:spPr>
        <a:xfrm>
          <a:off x="1320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8" name="フローチャート: 判断 197"/>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199" name="テキスト ボックス 198"/>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0" name="フローチャート: 判断 199"/>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1" name="テキスト ボックス 200"/>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7" name="楕円 206"/>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08"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0" name="テキスト ボックス 209"/>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11" name="楕円 210"/>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12" name="テキスト ボックス 211"/>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4" name="テキスト ボックス 213"/>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5" name="楕円 214"/>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216" name="テキスト ボックス 215"/>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その他に係る経常収支比率については，類似団体平均を２．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ポイント上回っている。対前年度比においては，繰出金</a:t>
          </a:r>
          <a:r>
            <a:rPr kumimoji="1" lang="ja-JP" altLang="en-US" sz="1100">
              <a:solidFill>
                <a:schemeClr val="dk1"/>
              </a:solidFill>
              <a:effectLst/>
              <a:latin typeface="+mn-lt"/>
              <a:ea typeface="+mn-ea"/>
              <a:cs typeface="+mn-cs"/>
            </a:rPr>
            <a:t>は同程度</a:t>
          </a:r>
          <a:r>
            <a:rPr kumimoji="1" lang="ja-JP" altLang="ja-JP" sz="1100">
              <a:solidFill>
                <a:schemeClr val="dk1"/>
              </a:solidFill>
              <a:effectLst/>
              <a:latin typeface="+mn-lt"/>
              <a:ea typeface="+mn-ea"/>
              <a:cs typeface="+mn-cs"/>
            </a:rPr>
            <a:t>となったが、維持補修費が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となったことにより</a:t>
          </a:r>
          <a:r>
            <a:rPr kumimoji="1" lang="ja-JP" altLang="en-US" sz="1100">
              <a:solidFill>
                <a:schemeClr val="dk1"/>
              </a:solidFill>
              <a:effectLst/>
              <a:latin typeface="+mn-lt"/>
              <a:ea typeface="+mn-ea"/>
              <a:cs typeface="+mn-cs"/>
            </a:rPr>
            <a:t>１．３ポイント減少した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今後は特別会計において更なる健全経営に努め，一般会計からの繰出金削減に努める。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4" name="直線コネクタ 243"/>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35560</xdr:rowOff>
    </xdr:to>
    <xdr:cxnSp macro="">
      <xdr:nvCxnSpPr>
        <xdr:cNvPr id="249" name="直線コネクタ 248"/>
        <xdr:cNvCxnSpPr/>
      </xdr:nvCxnSpPr>
      <xdr:spPr>
        <a:xfrm flipV="1">
          <a:off x="15671800" y="988060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35560</xdr:rowOff>
    </xdr:to>
    <xdr:cxnSp macro="">
      <xdr:nvCxnSpPr>
        <xdr:cNvPr id="252" name="直線コネクタ 251"/>
        <xdr:cNvCxnSpPr/>
      </xdr:nvCxnSpPr>
      <xdr:spPr>
        <a:xfrm>
          <a:off x="14782800" y="9979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3" name="フローチャート: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35560</xdr:rowOff>
    </xdr:from>
    <xdr:to>
      <xdr:col>73</xdr:col>
      <xdr:colOff>180975</xdr:colOff>
      <xdr:row>58</xdr:row>
      <xdr:rowOff>81280</xdr:rowOff>
    </xdr:to>
    <xdr:cxnSp macro="">
      <xdr:nvCxnSpPr>
        <xdr:cNvPr id="255" name="直線コネクタ 254"/>
        <xdr:cNvCxnSpPr/>
      </xdr:nvCxnSpPr>
      <xdr:spPr>
        <a:xfrm flipV="1">
          <a:off x="13893800" y="9979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6" name="フローチャート: 判断 255"/>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146067</xdr:rowOff>
    </xdr:from>
    <xdr:ext cx="762000" cy="259045"/>
    <xdr:sp macro="" textlink="">
      <xdr:nvSpPr>
        <xdr:cNvPr id="257" name="テキスト ボックス 256"/>
        <xdr:cNvSpPr txBox="1"/>
      </xdr:nvSpPr>
      <xdr:spPr>
        <a:xfrm>
          <a:off x="14401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58</xdr:row>
      <xdr:rowOff>81280</xdr:rowOff>
    </xdr:to>
    <xdr:cxnSp macro="">
      <xdr:nvCxnSpPr>
        <xdr:cNvPr id="258" name="直線コネクタ 257"/>
        <xdr:cNvCxnSpPr/>
      </xdr:nvCxnSpPr>
      <xdr:spPr>
        <a:xfrm>
          <a:off x="13004800" y="1001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9" name="フローチャート: 判断 258"/>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0" name="テキスト ボックス 259"/>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1" name="フローチャート: 判断 260"/>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123207</xdr:rowOff>
    </xdr:from>
    <xdr:ext cx="762000" cy="259045"/>
    <xdr:sp macro="" textlink="">
      <xdr:nvSpPr>
        <xdr:cNvPr id="262" name="テキスト ボックス 261"/>
        <xdr:cNvSpPr txBox="1"/>
      </xdr:nvSpPr>
      <xdr:spPr>
        <a:xfrm>
          <a:off x="12623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8" name="楕円 267"/>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69"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70" name="楕円 269"/>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71" name="テキスト ボックス 270"/>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156210</xdr:rowOff>
    </xdr:from>
    <xdr:to>
      <xdr:col>74</xdr:col>
      <xdr:colOff>31750</xdr:colOff>
      <xdr:row>58</xdr:row>
      <xdr:rowOff>86360</xdr:rowOff>
    </xdr:to>
    <xdr:sp macro="" textlink="">
      <xdr:nvSpPr>
        <xdr:cNvPr id="272" name="楕円 271"/>
        <xdr:cNvSpPr/>
      </xdr:nvSpPr>
      <xdr:spPr>
        <a:xfrm>
          <a:off x="14732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71137</xdr:rowOff>
    </xdr:from>
    <xdr:ext cx="762000" cy="259045"/>
    <xdr:sp macro="" textlink="">
      <xdr:nvSpPr>
        <xdr:cNvPr id="273" name="テキスト ボックス 272"/>
        <xdr:cNvSpPr txBox="1"/>
      </xdr:nvSpPr>
      <xdr:spPr>
        <a:xfrm>
          <a:off x="14401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30480</xdr:rowOff>
    </xdr:from>
    <xdr:to>
      <xdr:col>69</xdr:col>
      <xdr:colOff>142875</xdr:colOff>
      <xdr:row>58</xdr:row>
      <xdr:rowOff>132080</xdr:rowOff>
    </xdr:to>
    <xdr:sp macro="" textlink="">
      <xdr:nvSpPr>
        <xdr:cNvPr id="274" name="楕円 273"/>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116857</xdr:rowOff>
    </xdr:from>
    <xdr:ext cx="762000" cy="259045"/>
    <xdr:sp macro="" textlink="">
      <xdr:nvSpPr>
        <xdr:cNvPr id="275" name="テキスト ボックス 274"/>
        <xdr:cNvSpPr txBox="1"/>
      </xdr:nvSpPr>
      <xdr:spPr>
        <a:xfrm>
          <a:off x="13512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76" name="楕円 275"/>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77" name="テキスト ボックス 276"/>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については，人件費で述べたとおり，町単独で消防を有しているため，広域消防に加入している傾向の高い類似団体と比較して経常的にその平均を下回っている。本年度についても類似団体平均を７．</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ポイント下回っているが，今後については，大洗・鉾田・水戸環境組合や新ごみ処理施設の負担金の増額が見込まれることから，その他の補助費等の抑制に努めていく。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5" name="直線コネクタ 304"/>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6"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7" name="直線コネクタ 306"/>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08"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09" name="直線コネクタ 308"/>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100330</xdr:rowOff>
    </xdr:from>
    <xdr:to>
      <xdr:col>82</xdr:col>
      <xdr:colOff>107950</xdr:colOff>
      <xdr:row>33</xdr:row>
      <xdr:rowOff>161290</xdr:rowOff>
    </xdr:to>
    <xdr:cxnSp macro="">
      <xdr:nvCxnSpPr>
        <xdr:cNvPr id="310" name="直線コネクタ 309"/>
        <xdr:cNvCxnSpPr/>
      </xdr:nvCxnSpPr>
      <xdr:spPr>
        <a:xfrm flipV="1">
          <a:off x="15671800" y="57581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1" name="補助費等平均値テキスト"/>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2" name="フローチャート: 判断 311"/>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146050</xdr:rowOff>
    </xdr:from>
    <xdr:to>
      <xdr:col>78</xdr:col>
      <xdr:colOff>69850</xdr:colOff>
      <xdr:row>33</xdr:row>
      <xdr:rowOff>161290</xdr:rowOff>
    </xdr:to>
    <xdr:cxnSp macro="">
      <xdr:nvCxnSpPr>
        <xdr:cNvPr id="313" name="直線コネクタ 312"/>
        <xdr:cNvCxnSpPr/>
      </xdr:nvCxnSpPr>
      <xdr:spPr>
        <a:xfrm>
          <a:off x="14782800" y="580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4" name="フローチャート: 判断 313"/>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5" name="テキスト ボックス 314"/>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146050</xdr:rowOff>
    </xdr:from>
    <xdr:to>
      <xdr:col>73</xdr:col>
      <xdr:colOff>180975</xdr:colOff>
      <xdr:row>34</xdr:row>
      <xdr:rowOff>27940</xdr:rowOff>
    </xdr:to>
    <xdr:cxnSp macro="">
      <xdr:nvCxnSpPr>
        <xdr:cNvPr id="316" name="直線コネクタ 315"/>
        <xdr:cNvCxnSpPr/>
      </xdr:nvCxnSpPr>
      <xdr:spPr>
        <a:xfrm flipV="1">
          <a:off x="13893800" y="58039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7" name="フローチャート: 判断 316"/>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8" name="テキスト ボックス 317"/>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27940</xdr:rowOff>
    </xdr:from>
    <xdr:to>
      <xdr:col>69</xdr:col>
      <xdr:colOff>92075</xdr:colOff>
      <xdr:row>34</xdr:row>
      <xdr:rowOff>35560</xdr:rowOff>
    </xdr:to>
    <xdr:cxnSp macro="">
      <xdr:nvCxnSpPr>
        <xdr:cNvPr id="319" name="直線コネクタ 318"/>
        <xdr:cNvCxnSpPr/>
      </xdr:nvCxnSpPr>
      <xdr:spPr>
        <a:xfrm flipV="1">
          <a:off x="13004800" y="5857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0" name="フローチャート: 判断 319"/>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1" name="テキスト ボックス 320"/>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2" name="フローチャート: 判断 321"/>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3" name="テキスト ボックス 322"/>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49530</xdr:rowOff>
    </xdr:from>
    <xdr:to>
      <xdr:col>82</xdr:col>
      <xdr:colOff>158750</xdr:colOff>
      <xdr:row>33</xdr:row>
      <xdr:rowOff>151130</xdr:rowOff>
    </xdr:to>
    <xdr:sp macro="" textlink="">
      <xdr:nvSpPr>
        <xdr:cNvPr id="329" name="楕円 328"/>
        <xdr:cNvSpPr/>
      </xdr:nvSpPr>
      <xdr:spPr>
        <a:xfrm>
          <a:off x="164592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129557</xdr:rowOff>
    </xdr:from>
    <xdr:ext cx="762000" cy="259045"/>
    <xdr:sp macro="" textlink="">
      <xdr:nvSpPr>
        <xdr:cNvPr id="330" name="補助費等該当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110490</xdr:rowOff>
    </xdr:from>
    <xdr:to>
      <xdr:col>78</xdr:col>
      <xdr:colOff>120650</xdr:colOff>
      <xdr:row>34</xdr:row>
      <xdr:rowOff>40640</xdr:rowOff>
    </xdr:to>
    <xdr:sp macro="" textlink="">
      <xdr:nvSpPr>
        <xdr:cNvPr id="331" name="楕円 330"/>
        <xdr:cNvSpPr/>
      </xdr:nvSpPr>
      <xdr:spPr>
        <a:xfrm>
          <a:off x="15621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50817</xdr:rowOff>
    </xdr:from>
    <xdr:ext cx="736600" cy="259045"/>
    <xdr:sp macro="" textlink="">
      <xdr:nvSpPr>
        <xdr:cNvPr id="332" name="テキスト ボックス 331"/>
        <xdr:cNvSpPr txBox="1"/>
      </xdr:nvSpPr>
      <xdr:spPr>
        <a:xfrm>
          <a:off x="15290800" y="553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95250</xdr:rowOff>
    </xdr:from>
    <xdr:to>
      <xdr:col>74</xdr:col>
      <xdr:colOff>31750</xdr:colOff>
      <xdr:row>34</xdr:row>
      <xdr:rowOff>25400</xdr:rowOff>
    </xdr:to>
    <xdr:sp macro="" textlink="">
      <xdr:nvSpPr>
        <xdr:cNvPr id="333" name="楕円 332"/>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35577</xdr:rowOff>
    </xdr:from>
    <xdr:ext cx="762000" cy="259045"/>
    <xdr:sp macro="" textlink="">
      <xdr:nvSpPr>
        <xdr:cNvPr id="334" name="テキスト ボックス 333"/>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148590</xdr:rowOff>
    </xdr:from>
    <xdr:to>
      <xdr:col>69</xdr:col>
      <xdr:colOff>142875</xdr:colOff>
      <xdr:row>34</xdr:row>
      <xdr:rowOff>78740</xdr:rowOff>
    </xdr:to>
    <xdr:sp macro="" textlink="">
      <xdr:nvSpPr>
        <xdr:cNvPr id="335" name="楕円 334"/>
        <xdr:cNvSpPr/>
      </xdr:nvSpPr>
      <xdr:spPr>
        <a:xfrm>
          <a:off x="13843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88917</xdr:rowOff>
    </xdr:from>
    <xdr:ext cx="762000" cy="259045"/>
    <xdr:sp macro="" textlink="">
      <xdr:nvSpPr>
        <xdr:cNvPr id="336" name="テキスト ボックス 335"/>
        <xdr:cNvSpPr txBox="1"/>
      </xdr:nvSpPr>
      <xdr:spPr>
        <a:xfrm>
          <a:off x="13512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7" name="楕円 336"/>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38" name="テキスト ボックス 337"/>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公債費に係る経常収支比率については，対前年度比で</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減となった</a:t>
          </a:r>
          <a:r>
            <a:rPr kumimoji="1" lang="ja-JP" altLang="ja-JP" sz="1100">
              <a:solidFill>
                <a:schemeClr val="dk1"/>
              </a:solidFill>
              <a:effectLst/>
              <a:latin typeface="+mn-lt"/>
              <a:ea typeface="+mn-ea"/>
              <a:cs typeface="+mn-cs"/>
            </a:rPr>
            <a:t>が，類似団体平均と比べると</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．７ポイント高くなっている。ここ数年，統合小学校建設事業等の大規模事業に係る多額の地方債発行があり，また，今後についても，</a:t>
          </a:r>
          <a:r>
            <a:rPr kumimoji="1" lang="ja-JP" altLang="en-US" sz="1100">
              <a:solidFill>
                <a:schemeClr val="dk1"/>
              </a:solidFill>
              <a:effectLst/>
              <a:latin typeface="+mn-lt"/>
              <a:ea typeface="+mn-ea"/>
              <a:cs typeface="+mn-cs"/>
            </a:rPr>
            <a:t>公共施設改修や</a:t>
          </a:r>
          <a:r>
            <a:rPr kumimoji="1" lang="ja-JP" altLang="ja-JP" sz="1100">
              <a:solidFill>
                <a:schemeClr val="dk1"/>
              </a:solidFill>
              <a:effectLst/>
              <a:latin typeface="+mn-lt"/>
              <a:ea typeface="+mn-ea"/>
              <a:cs typeface="+mn-cs"/>
            </a:rPr>
            <a:t>道路整備等に伴う発行もあることから，その他の地方債については発行を抑制し，急激な数値の上昇を抑える必要がある。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3" name="直線コネクタ 362"/>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4"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5" name="直線コネクタ 364"/>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6"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7" name="直線コネクタ 366"/>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138430</xdr:rowOff>
    </xdr:to>
    <xdr:cxnSp macro="">
      <xdr:nvCxnSpPr>
        <xdr:cNvPr id="368" name="直線コネクタ 367"/>
        <xdr:cNvCxnSpPr/>
      </xdr:nvCxnSpPr>
      <xdr:spPr>
        <a:xfrm flipV="1">
          <a:off x="3987800" y="132715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9"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0" name="フローチャート: 判断 369"/>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133858</xdr:rowOff>
    </xdr:from>
    <xdr:to>
      <xdr:col>19</xdr:col>
      <xdr:colOff>187325</xdr:colOff>
      <xdr:row>77</xdr:row>
      <xdr:rowOff>138430</xdr:rowOff>
    </xdr:to>
    <xdr:cxnSp macro="">
      <xdr:nvCxnSpPr>
        <xdr:cNvPr id="371" name="直線コネクタ 370"/>
        <xdr:cNvCxnSpPr/>
      </xdr:nvCxnSpPr>
      <xdr:spPr>
        <a:xfrm>
          <a:off x="3098800" y="133355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2" name="フローチャート: 判断 371"/>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3" name="テキスト ボックス 372"/>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133858</xdr:rowOff>
    </xdr:to>
    <xdr:cxnSp macro="">
      <xdr:nvCxnSpPr>
        <xdr:cNvPr id="374" name="直線コネクタ 373"/>
        <xdr:cNvCxnSpPr/>
      </xdr:nvCxnSpPr>
      <xdr:spPr>
        <a:xfrm>
          <a:off x="2209800" y="1328978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5" name="フローチャート: 判断 374"/>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6" name="テキスト ボックス 375"/>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88137</xdr:rowOff>
    </xdr:to>
    <xdr:cxnSp macro="">
      <xdr:nvCxnSpPr>
        <xdr:cNvPr id="377" name="直線コネクタ 376"/>
        <xdr:cNvCxnSpPr/>
      </xdr:nvCxnSpPr>
      <xdr:spPr>
        <a:xfrm>
          <a:off x="1320800" y="132029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8" name="フローチャート: 判断 377"/>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9" name="テキスト ボックス 378"/>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0" name="フローチャート: 判断 37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1" name="テキスト ボックス 380"/>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7" name="楕円 386"/>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8"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9" name="楕円 388"/>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90" name="テキスト ボックス 389"/>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83058</xdr:rowOff>
    </xdr:from>
    <xdr:to>
      <xdr:col>15</xdr:col>
      <xdr:colOff>149225</xdr:colOff>
      <xdr:row>78</xdr:row>
      <xdr:rowOff>13208</xdr:rowOff>
    </xdr:to>
    <xdr:sp macro="" textlink="">
      <xdr:nvSpPr>
        <xdr:cNvPr id="391" name="楕円 390"/>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169435</xdr:rowOff>
    </xdr:from>
    <xdr:ext cx="762000" cy="259045"/>
    <xdr:sp macro="" textlink="">
      <xdr:nvSpPr>
        <xdr:cNvPr id="392" name="テキスト ボックス 391"/>
        <xdr:cNvSpPr txBox="1"/>
      </xdr:nvSpPr>
      <xdr:spPr>
        <a:xfrm>
          <a:off x="2717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93" name="楕円 392"/>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94" name="テキスト ボックス 393"/>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5" name="楕円 394"/>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6" name="テキスト ボックス 395"/>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公債費以外の経常収支比率については，類似団体平均を</a:t>
          </a:r>
          <a:r>
            <a:rPr kumimoji="1" lang="ja-JP" altLang="en-US" sz="1050">
              <a:solidFill>
                <a:schemeClr val="dk1"/>
              </a:solidFill>
              <a:effectLst/>
              <a:latin typeface="+mn-lt"/>
              <a:ea typeface="+mn-ea"/>
              <a:cs typeface="+mn-cs"/>
            </a:rPr>
            <a:t>５</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２</a:t>
          </a:r>
          <a:r>
            <a:rPr kumimoji="1" lang="ja-JP" altLang="ja-JP" sz="1050">
              <a:solidFill>
                <a:schemeClr val="dk1"/>
              </a:solidFill>
              <a:effectLst/>
              <a:latin typeface="+mn-lt"/>
              <a:ea typeface="+mn-ea"/>
              <a:cs typeface="+mn-cs"/>
            </a:rPr>
            <a:t>ポイント上回っている。この要因は，人件費でも記述したとおり，本町は原子力研究開発施設が立地していることから，町単独で消防を有しているほか，県内随一の観光地として観光事業の積極的な展開等によるものである。</a:t>
          </a:r>
          <a:endParaRPr lang="ja-JP" altLang="ja-JP" sz="1050">
            <a:effectLst/>
          </a:endParaRPr>
        </a:p>
        <a:p>
          <a:r>
            <a:rPr kumimoji="1" lang="ja-JP" altLang="ja-JP" sz="1050">
              <a:solidFill>
                <a:schemeClr val="dk1"/>
              </a:solidFill>
              <a:effectLst/>
              <a:latin typeface="+mn-lt"/>
              <a:ea typeface="+mn-ea"/>
              <a:cs typeface="+mn-cs"/>
            </a:rPr>
            <a:t>　今後も，適正な定員管理，事業の見直しや効率化を推進し，健全な財政運営に努める。</a:t>
          </a:r>
          <a:endParaRPr lang="ja-JP" altLang="ja-JP" sz="105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2" name="直線コネクタ 421"/>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3" name="公債費以外最小値テキスト"/>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4" name="直線コネクタ 423"/>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5"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6" name="直線コネクタ 425"/>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44704</xdr:rowOff>
    </xdr:to>
    <xdr:cxnSp macro="">
      <xdr:nvCxnSpPr>
        <xdr:cNvPr id="427" name="直線コネクタ 426"/>
        <xdr:cNvCxnSpPr/>
      </xdr:nvCxnSpPr>
      <xdr:spPr>
        <a:xfrm flipV="1">
          <a:off x="15671800" y="13280644"/>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28" name="公債費以外平均値テキスト"/>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29" name="フローチャート: 判断 428"/>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44704</xdr:rowOff>
    </xdr:from>
    <xdr:to>
      <xdr:col>78</xdr:col>
      <xdr:colOff>69850</xdr:colOff>
      <xdr:row>78</xdr:row>
      <xdr:rowOff>99568</xdr:rowOff>
    </xdr:to>
    <xdr:cxnSp macro="">
      <xdr:nvCxnSpPr>
        <xdr:cNvPr id="430" name="直線コネクタ 429"/>
        <xdr:cNvCxnSpPr/>
      </xdr:nvCxnSpPr>
      <xdr:spPr>
        <a:xfrm flipV="1">
          <a:off x="14782800" y="134178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1" name="フローチャート: 判断 430"/>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2" name="テキスト ボックス 431"/>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99568</xdr:rowOff>
    </xdr:from>
    <xdr:to>
      <xdr:col>73</xdr:col>
      <xdr:colOff>180975</xdr:colOff>
      <xdr:row>78</xdr:row>
      <xdr:rowOff>149861</xdr:rowOff>
    </xdr:to>
    <xdr:cxnSp macro="">
      <xdr:nvCxnSpPr>
        <xdr:cNvPr id="433" name="直線コネクタ 432"/>
        <xdr:cNvCxnSpPr/>
      </xdr:nvCxnSpPr>
      <xdr:spPr>
        <a:xfrm flipV="1">
          <a:off x="13893800" y="134726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4" name="フローチャート: 判断 433"/>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5" name="テキスト ボックス 434"/>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78</xdr:row>
      <xdr:rowOff>149861</xdr:rowOff>
    </xdr:to>
    <xdr:cxnSp macro="">
      <xdr:nvCxnSpPr>
        <xdr:cNvPr id="436" name="直線コネクタ 435"/>
        <xdr:cNvCxnSpPr/>
      </xdr:nvCxnSpPr>
      <xdr:spPr>
        <a:xfrm>
          <a:off x="13004800" y="135138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7" name="フローチャート: 判断 436"/>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38" name="テキスト ボックス 437"/>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39" name="フローチャート: 判断 438"/>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0" name="テキスト ボックス 439"/>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6" name="楕円 445"/>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47"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48" name="楕円 447"/>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49" name="テキスト ボックス 448"/>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50" name="楕円 449"/>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51" name="テキスト ボックス 450"/>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99061</xdr:rowOff>
    </xdr:from>
    <xdr:to>
      <xdr:col>69</xdr:col>
      <xdr:colOff>142875</xdr:colOff>
      <xdr:row>79</xdr:row>
      <xdr:rowOff>29211</xdr:rowOff>
    </xdr:to>
    <xdr:sp macro="" textlink="">
      <xdr:nvSpPr>
        <xdr:cNvPr id="452" name="楕円 451"/>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13988</xdr:rowOff>
    </xdr:from>
    <xdr:ext cx="762000" cy="259045"/>
    <xdr:sp macro="" textlink="">
      <xdr:nvSpPr>
        <xdr:cNvPr id="453" name="テキスト ボックス 452"/>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89915</xdr:rowOff>
    </xdr:from>
    <xdr:to>
      <xdr:col>65</xdr:col>
      <xdr:colOff>53975</xdr:colOff>
      <xdr:row>79</xdr:row>
      <xdr:rowOff>20065</xdr:rowOff>
    </xdr:to>
    <xdr:sp macro="" textlink="">
      <xdr:nvSpPr>
        <xdr:cNvPr id="454" name="楕円 453"/>
        <xdr:cNvSpPr/>
      </xdr:nvSpPr>
      <xdr:spPr>
        <a:xfrm>
          <a:off x="12954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4842</xdr:rowOff>
    </xdr:from>
    <xdr:ext cx="762000" cy="259045"/>
    <xdr:sp macro="" textlink="">
      <xdr:nvSpPr>
        <xdr:cNvPr id="455" name="テキスト ボックス 454"/>
        <xdr:cNvSpPr txBox="1"/>
      </xdr:nvSpPr>
      <xdr:spPr>
        <a:xfrm>
          <a:off x="12623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85598</xdr:rowOff>
    </xdr:from>
    <xdr:to>
      <xdr:col>29</xdr:col>
      <xdr:colOff>127000</xdr:colOff>
      <xdr:row>17</xdr:row>
      <xdr:rowOff>6896</xdr:rowOff>
    </xdr:to>
    <xdr:cxnSp macro="">
      <xdr:nvCxnSpPr>
        <xdr:cNvPr id="50" name="直線コネクタ 49"/>
        <xdr:cNvCxnSpPr/>
      </xdr:nvCxnSpPr>
      <xdr:spPr bwMode="auto">
        <a:xfrm flipV="1">
          <a:off x="5003800" y="2876423"/>
          <a:ext cx="647700" cy="92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6896</xdr:rowOff>
    </xdr:from>
    <xdr:to>
      <xdr:col>26</xdr:col>
      <xdr:colOff>50800</xdr:colOff>
      <xdr:row>17</xdr:row>
      <xdr:rowOff>9741</xdr:rowOff>
    </xdr:to>
    <xdr:cxnSp macro="">
      <xdr:nvCxnSpPr>
        <xdr:cNvPr id="53" name="直線コネクタ 52"/>
        <xdr:cNvCxnSpPr/>
      </xdr:nvCxnSpPr>
      <xdr:spPr bwMode="auto">
        <a:xfrm flipV="1">
          <a:off x="4305300" y="2969171"/>
          <a:ext cx="698500" cy="2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9741</xdr:rowOff>
    </xdr:from>
    <xdr:to>
      <xdr:col>22</xdr:col>
      <xdr:colOff>114300</xdr:colOff>
      <xdr:row>17</xdr:row>
      <xdr:rowOff>58204</xdr:rowOff>
    </xdr:to>
    <xdr:cxnSp macro="">
      <xdr:nvCxnSpPr>
        <xdr:cNvPr id="56" name="直線コネクタ 55"/>
        <xdr:cNvCxnSpPr/>
      </xdr:nvCxnSpPr>
      <xdr:spPr bwMode="auto">
        <a:xfrm flipV="1">
          <a:off x="3606800" y="2972016"/>
          <a:ext cx="698500" cy="48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93502</xdr:rowOff>
    </xdr:from>
    <xdr:ext cx="762000" cy="259045"/>
    <xdr:sp macro="" textlink="">
      <xdr:nvSpPr>
        <xdr:cNvPr id="58" name="テキスト ボックス 57"/>
        <xdr:cNvSpPr txBox="1"/>
      </xdr:nvSpPr>
      <xdr:spPr>
        <a:xfrm>
          <a:off x="3924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58204</xdr:rowOff>
    </xdr:from>
    <xdr:to>
      <xdr:col>18</xdr:col>
      <xdr:colOff>177800</xdr:colOff>
      <xdr:row>17</xdr:row>
      <xdr:rowOff>84112</xdr:rowOff>
    </xdr:to>
    <xdr:cxnSp macro="">
      <xdr:nvCxnSpPr>
        <xdr:cNvPr id="59" name="直線コネクタ 58"/>
        <xdr:cNvCxnSpPr/>
      </xdr:nvCxnSpPr>
      <xdr:spPr bwMode="auto">
        <a:xfrm flipV="1">
          <a:off x="2908300" y="3020479"/>
          <a:ext cx="698500" cy="25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116413</xdr:rowOff>
    </xdr:from>
    <xdr:ext cx="762000" cy="259045"/>
    <xdr:sp macro="" textlink="">
      <xdr:nvSpPr>
        <xdr:cNvPr id="61" name="テキスト ボックス 60"/>
        <xdr:cNvSpPr txBox="1"/>
      </xdr:nvSpPr>
      <xdr:spPr>
        <a:xfrm>
          <a:off x="32258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34798</xdr:rowOff>
    </xdr:from>
    <xdr:to>
      <xdr:col>29</xdr:col>
      <xdr:colOff>177800</xdr:colOff>
      <xdr:row>16</xdr:row>
      <xdr:rowOff>136398</xdr:rowOff>
    </xdr:to>
    <xdr:sp macro="" textlink="">
      <xdr:nvSpPr>
        <xdr:cNvPr id="69" name="楕円 68"/>
        <xdr:cNvSpPr/>
      </xdr:nvSpPr>
      <xdr:spPr bwMode="auto">
        <a:xfrm>
          <a:off x="5600700" y="2825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51325</xdr:rowOff>
    </xdr:from>
    <xdr:ext cx="762000" cy="259045"/>
    <xdr:sp macro="" textlink="">
      <xdr:nvSpPr>
        <xdr:cNvPr id="70" name="人口1人当たり決算額の推移該当値テキスト130"/>
        <xdr:cNvSpPr txBox="1"/>
      </xdr:nvSpPr>
      <xdr:spPr>
        <a:xfrm>
          <a:off x="5740400" y="267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127546</xdr:rowOff>
    </xdr:from>
    <xdr:to>
      <xdr:col>26</xdr:col>
      <xdr:colOff>101600</xdr:colOff>
      <xdr:row>17</xdr:row>
      <xdr:rowOff>57696</xdr:rowOff>
    </xdr:to>
    <xdr:sp macro="" textlink="">
      <xdr:nvSpPr>
        <xdr:cNvPr id="71" name="楕円 70"/>
        <xdr:cNvSpPr/>
      </xdr:nvSpPr>
      <xdr:spPr bwMode="auto">
        <a:xfrm>
          <a:off x="4953000" y="291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67873</xdr:rowOff>
    </xdr:from>
    <xdr:ext cx="736600" cy="259045"/>
    <xdr:sp macro="" textlink="">
      <xdr:nvSpPr>
        <xdr:cNvPr id="72" name="テキスト ボックス 71"/>
        <xdr:cNvSpPr txBox="1"/>
      </xdr:nvSpPr>
      <xdr:spPr>
        <a:xfrm>
          <a:off x="4622800" y="2687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130391</xdr:rowOff>
    </xdr:from>
    <xdr:to>
      <xdr:col>22</xdr:col>
      <xdr:colOff>165100</xdr:colOff>
      <xdr:row>17</xdr:row>
      <xdr:rowOff>60541</xdr:rowOff>
    </xdr:to>
    <xdr:sp macro="" textlink="">
      <xdr:nvSpPr>
        <xdr:cNvPr id="73" name="楕円 72"/>
        <xdr:cNvSpPr/>
      </xdr:nvSpPr>
      <xdr:spPr bwMode="auto">
        <a:xfrm>
          <a:off x="4254500" y="292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70718</xdr:rowOff>
    </xdr:from>
    <xdr:ext cx="762000" cy="259045"/>
    <xdr:sp macro="" textlink="">
      <xdr:nvSpPr>
        <xdr:cNvPr id="74" name="テキスト ボックス 73"/>
        <xdr:cNvSpPr txBox="1"/>
      </xdr:nvSpPr>
      <xdr:spPr>
        <a:xfrm>
          <a:off x="3924300" y="269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7404</xdr:rowOff>
    </xdr:from>
    <xdr:to>
      <xdr:col>19</xdr:col>
      <xdr:colOff>38100</xdr:colOff>
      <xdr:row>17</xdr:row>
      <xdr:rowOff>109004</xdr:rowOff>
    </xdr:to>
    <xdr:sp macro="" textlink="">
      <xdr:nvSpPr>
        <xdr:cNvPr id="75" name="楕円 74"/>
        <xdr:cNvSpPr/>
      </xdr:nvSpPr>
      <xdr:spPr bwMode="auto">
        <a:xfrm>
          <a:off x="3556000" y="2969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119181</xdr:rowOff>
    </xdr:from>
    <xdr:ext cx="762000" cy="259045"/>
    <xdr:sp macro="" textlink="">
      <xdr:nvSpPr>
        <xdr:cNvPr id="76" name="テキスト ボックス 75"/>
        <xdr:cNvSpPr txBox="1"/>
      </xdr:nvSpPr>
      <xdr:spPr>
        <a:xfrm>
          <a:off x="3225800" y="273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33312</xdr:rowOff>
    </xdr:from>
    <xdr:to>
      <xdr:col>15</xdr:col>
      <xdr:colOff>101600</xdr:colOff>
      <xdr:row>17</xdr:row>
      <xdr:rowOff>134912</xdr:rowOff>
    </xdr:to>
    <xdr:sp macro="" textlink="">
      <xdr:nvSpPr>
        <xdr:cNvPr id="77" name="楕円 76"/>
        <xdr:cNvSpPr/>
      </xdr:nvSpPr>
      <xdr:spPr bwMode="auto">
        <a:xfrm>
          <a:off x="2857500" y="299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145089</xdr:rowOff>
    </xdr:from>
    <xdr:ext cx="762000" cy="259045"/>
    <xdr:sp macro="" textlink="">
      <xdr:nvSpPr>
        <xdr:cNvPr id="78" name="テキスト ボックス 77"/>
        <xdr:cNvSpPr txBox="1"/>
      </xdr:nvSpPr>
      <xdr:spPr>
        <a:xfrm>
          <a:off x="2527300" y="276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161061</xdr:rowOff>
    </xdr:from>
    <xdr:to>
      <xdr:col>29</xdr:col>
      <xdr:colOff>127000</xdr:colOff>
      <xdr:row>35</xdr:row>
      <xdr:rowOff>189310</xdr:rowOff>
    </xdr:to>
    <xdr:cxnSp macro="">
      <xdr:nvCxnSpPr>
        <xdr:cNvPr id="113" name="直線コネクタ 112"/>
        <xdr:cNvCxnSpPr/>
      </xdr:nvCxnSpPr>
      <xdr:spPr bwMode="auto">
        <a:xfrm>
          <a:off x="5003800" y="6771411"/>
          <a:ext cx="647700" cy="28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161061</xdr:rowOff>
    </xdr:from>
    <xdr:to>
      <xdr:col>26</xdr:col>
      <xdr:colOff>50800</xdr:colOff>
      <xdr:row>35</xdr:row>
      <xdr:rowOff>201033</xdr:rowOff>
    </xdr:to>
    <xdr:cxnSp macro="">
      <xdr:nvCxnSpPr>
        <xdr:cNvPr id="116" name="直線コネクタ 115"/>
        <xdr:cNvCxnSpPr/>
      </xdr:nvCxnSpPr>
      <xdr:spPr bwMode="auto">
        <a:xfrm flipV="1">
          <a:off x="4305300" y="6771411"/>
          <a:ext cx="698500" cy="39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124786</xdr:rowOff>
    </xdr:from>
    <xdr:ext cx="736600" cy="259045"/>
    <xdr:sp macro="" textlink="">
      <xdr:nvSpPr>
        <xdr:cNvPr id="118" name="テキスト ボックス 117"/>
        <xdr:cNvSpPr txBox="1"/>
      </xdr:nvSpPr>
      <xdr:spPr>
        <a:xfrm>
          <a:off x="4622800" y="639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201033</xdr:rowOff>
    </xdr:from>
    <xdr:to>
      <xdr:col>22</xdr:col>
      <xdr:colOff>114300</xdr:colOff>
      <xdr:row>35</xdr:row>
      <xdr:rowOff>245513</xdr:rowOff>
    </xdr:to>
    <xdr:cxnSp macro="">
      <xdr:nvCxnSpPr>
        <xdr:cNvPr id="119" name="直線コネクタ 118"/>
        <xdr:cNvCxnSpPr/>
      </xdr:nvCxnSpPr>
      <xdr:spPr bwMode="auto">
        <a:xfrm flipV="1">
          <a:off x="3606800" y="6811383"/>
          <a:ext cx="698500" cy="44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245513</xdr:rowOff>
    </xdr:from>
    <xdr:to>
      <xdr:col>18</xdr:col>
      <xdr:colOff>177800</xdr:colOff>
      <xdr:row>36</xdr:row>
      <xdr:rowOff>31608</xdr:rowOff>
    </xdr:to>
    <xdr:cxnSp macro="">
      <xdr:nvCxnSpPr>
        <xdr:cNvPr id="122" name="直線コネクタ 121"/>
        <xdr:cNvCxnSpPr/>
      </xdr:nvCxnSpPr>
      <xdr:spPr bwMode="auto">
        <a:xfrm flipV="1">
          <a:off x="2908300" y="6855863"/>
          <a:ext cx="698500" cy="128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138510</xdr:rowOff>
    </xdr:from>
    <xdr:to>
      <xdr:col>29</xdr:col>
      <xdr:colOff>177800</xdr:colOff>
      <xdr:row>35</xdr:row>
      <xdr:rowOff>240110</xdr:rowOff>
    </xdr:to>
    <xdr:sp macro="" textlink="">
      <xdr:nvSpPr>
        <xdr:cNvPr id="132" name="楕円 131"/>
        <xdr:cNvSpPr/>
      </xdr:nvSpPr>
      <xdr:spPr bwMode="auto">
        <a:xfrm>
          <a:off x="5600700" y="6748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110587</xdr:rowOff>
    </xdr:from>
    <xdr:ext cx="762000" cy="259045"/>
    <xdr:sp macro="" textlink="">
      <xdr:nvSpPr>
        <xdr:cNvPr id="133" name="人口1人当たり決算額の推移該当値テキスト445"/>
        <xdr:cNvSpPr txBox="1"/>
      </xdr:nvSpPr>
      <xdr:spPr>
        <a:xfrm>
          <a:off x="5740400" y="672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110261</xdr:rowOff>
    </xdr:from>
    <xdr:to>
      <xdr:col>26</xdr:col>
      <xdr:colOff>101600</xdr:colOff>
      <xdr:row>35</xdr:row>
      <xdr:rowOff>211861</xdr:rowOff>
    </xdr:to>
    <xdr:sp macro="" textlink="">
      <xdr:nvSpPr>
        <xdr:cNvPr id="134" name="楕円 133"/>
        <xdr:cNvSpPr/>
      </xdr:nvSpPr>
      <xdr:spPr bwMode="auto">
        <a:xfrm>
          <a:off x="4953000" y="6720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196638</xdr:rowOff>
    </xdr:from>
    <xdr:ext cx="736600" cy="259045"/>
    <xdr:sp macro="" textlink="">
      <xdr:nvSpPr>
        <xdr:cNvPr id="135" name="テキスト ボックス 134"/>
        <xdr:cNvSpPr txBox="1"/>
      </xdr:nvSpPr>
      <xdr:spPr>
        <a:xfrm>
          <a:off x="4622800" y="6806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150233</xdr:rowOff>
    </xdr:from>
    <xdr:to>
      <xdr:col>22</xdr:col>
      <xdr:colOff>165100</xdr:colOff>
      <xdr:row>35</xdr:row>
      <xdr:rowOff>251833</xdr:rowOff>
    </xdr:to>
    <xdr:sp macro="" textlink="">
      <xdr:nvSpPr>
        <xdr:cNvPr id="136" name="楕円 135"/>
        <xdr:cNvSpPr/>
      </xdr:nvSpPr>
      <xdr:spPr bwMode="auto">
        <a:xfrm>
          <a:off x="4254500" y="67605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236610</xdr:rowOff>
    </xdr:from>
    <xdr:ext cx="762000" cy="259045"/>
    <xdr:sp macro="" textlink="">
      <xdr:nvSpPr>
        <xdr:cNvPr id="137" name="テキスト ボックス 136"/>
        <xdr:cNvSpPr txBox="1"/>
      </xdr:nvSpPr>
      <xdr:spPr>
        <a:xfrm>
          <a:off x="3924300" y="684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194713</xdr:rowOff>
    </xdr:from>
    <xdr:to>
      <xdr:col>19</xdr:col>
      <xdr:colOff>38100</xdr:colOff>
      <xdr:row>35</xdr:row>
      <xdr:rowOff>296313</xdr:rowOff>
    </xdr:to>
    <xdr:sp macro="" textlink="">
      <xdr:nvSpPr>
        <xdr:cNvPr id="138" name="楕円 137"/>
        <xdr:cNvSpPr/>
      </xdr:nvSpPr>
      <xdr:spPr bwMode="auto">
        <a:xfrm>
          <a:off x="3556000" y="6805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281090</xdr:rowOff>
    </xdr:from>
    <xdr:ext cx="762000" cy="259045"/>
    <xdr:sp macro="" textlink="">
      <xdr:nvSpPr>
        <xdr:cNvPr id="139" name="テキスト ボックス 138"/>
        <xdr:cNvSpPr txBox="1"/>
      </xdr:nvSpPr>
      <xdr:spPr>
        <a:xfrm>
          <a:off x="3225800" y="6891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323708</xdr:rowOff>
    </xdr:from>
    <xdr:to>
      <xdr:col>15</xdr:col>
      <xdr:colOff>101600</xdr:colOff>
      <xdr:row>36</xdr:row>
      <xdr:rowOff>82408</xdr:rowOff>
    </xdr:to>
    <xdr:sp macro="" textlink="">
      <xdr:nvSpPr>
        <xdr:cNvPr id="140" name="楕円 139"/>
        <xdr:cNvSpPr/>
      </xdr:nvSpPr>
      <xdr:spPr bwMode="auto">
        <a:xfrm>
          <a:off x="2857500" y="693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67185</xdr:rowOff>
    </xdr:from>
    <xdr:ext cx="762000" cy="259045"/>
    <xdr:sp macro="" textlink="">
      <xdr:nvSpPr>
        <xdr:cNvPr id="141" name="テキスト ボックス 140"/>
        <xdr:cNvSpPr txBox="1"/>
      </xdr:nvSpPr>
      <xdr:spPr>
        <a:xfrm>
          <a:off x="2527300" y="702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16,094
15,298
23.89
9,894,296
9,093,383
685,338
4,578,900
9,675,511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160460</xdr:rowOff>
    </xdr:from>
    <xdr:to>
      <xdr:col>24</xdr:col>
      <xdr:colOff>63500</xdr:colOff>
      <xdr:row>34</xdr:row>
      <xdr:rowOff>114826</xdr:rowOff>
    </xdr:to>
    <xdr:cxnSp macro="">
      <xdr:nvCxnSpPr>
        <xdr:cNvPr id="65" name="直線コネクタ 64"/>
        <xdr:cNvCxnSpPr/>
      </xdr:nvCxnSpPr>
      <xdr:spPr>
        <a:xfrm flipV="1">
          <a:off x="3797300" y="5818310"/>
          <a:ext cx="838200" cy="12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114826</xdr:rowOff>
    </xdr:from>
    <xdr:to>
      <xdr:col>19</xdr:col>
      <xdr:colOff>177800</xdr:colOff>
      <xdr:row>35</xdr:row>
      <xdr:rowOff>11312</xdr:rowOff>
    </xdr:to>
    <xdr:cxnSp macro="">
      <xdr:nvCxnSpPr>
        <xdr:cNvPr id="68" name="直線コネクタ 67"/>
        <xdr:cNvCxnSpPr/>
      </xdr:nvCxnSpPr>
      <xdr:spPr>
        <a:xfrm flipV="1">
          <a:off x="2908300" y="5944126"/>
          <a:ext cx="889000" cy="6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11312</xdr:rowOff>
    </xdr:from>
    <xdr:to>
      <xdr:col>15</xdr:col>
      <xdr:colOff>50800</xdr:colOff>
      <xdr:row>35</xdr:row>
      <xdr:rowOff>61362</xdr:rowOff>
    </xdr:to>
    <xdr:cxnSp macro="">
      <xdr:nvCxnSpPr>
        <xdr:cNvPr id="71" name="直線コネクタ 70"/>
        <xdr:cNvCxnSpPr/>
      </xdr:nvCxnSpPr>
      <xdr:spPr>
        <a:xfrm flipV="1">
          <a:off x="2019300" y="6012062"/>
          <a:ext cx="889000" cy="5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61362</xdr:rowOff>
    </xdr:from>
    <xdr:to>
      <xdr:col>10</xdr:col>
      <xdr:colOff>114300</xdr:colOff>
      <xdr:row>35</xdr:row>
      <xdr:rowOff>93866</xdr:rowOff>
    </xdr:to>
    <xdr:cxnSp macro="">
      <xdr:nvCxnSpPr>
        <xdr:cNvPr id="74" name="直線コネクタ 73"/>
        <xdr:cNvCxnSpPr/>
      </xdr:nvCxnSpPr>
      <xdr:spPr>
        <a:xfrm flipV="1">
          <a:off x="1130300" y="6062112"/>
          <a:ext cx="889000" cy="3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109660</xdr:rowOff>
    </xdr:from>
    <xdr:to>
      <xdr:col>24</xdr:col>
      <xdr:colOff>114300</xdr:colOff>
      <xdr:row>34</xdr:row>
      <xdr:rowOff>39810</xdr:rowOff>
    </xdr:to>
    <xdr:sp macro="" textlink="">
      <xdr:nvSpPr>
        <xdr:cNvPr id="84" name="楕円 83"/>
        <xdr:cNvSpPr/>
      </xdr:nvSpPr>
      <xdr:spPr>
        <a:xfrm>
          <a:off x="4584700" y="576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132537</xdr:rowOff>
    </xdr:from>
    <xdr:ext cx="599010" cy="259045"/>
    <xdr:sp macro="" textlink="">
      <xdr:nvSpPr>
        <xdr:cNvPr id="85" name="人件費該当値テキスト"/>
        <xdr:cNvSpPr txBox="1"/>
      </xdr:nvSpPr>
      <xdr:spPr>
        <a:xfrm>
          <a:off x="4686300" y="561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64026</xdr:rowOff>
    </xdr:from>
    <xdr:to>
      <xdr:col>20</xdr:col>
      <xdr:colOff>38100</xdr:colOff>
      <xdr:row>34</xdr:row>
      <xdr:rowOff>165626</xdr:rowOff>
    </xdr:to>
    <xdr:sp macro="" textlink="">
      <xdr:nvSpPr>
        <xdr:cNvPr id="86" name="楕円 85"/>
        <xdr:cNvSpPr/>
      </xdr:nvSpPr>
      <xdr:spPr>
        <a:xfrm>
          <a:off x="3746500" y="589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10703</xdr:rowOff>
    </xdr:from>
    <xdr:ext cx="599010" cy="259045"/>
    <xdr:sp macro="" textlink="">
      <xdr:nvSpPr>
        <xdr:cNvPr id="87" name="テキスト ボックス 86"/>
        <xdr:cNvSpPr txBox="1"/>
      </xdr:nvSpPr>
      <xdr:spPr>
        <a:xfrm>
          <a:off x="3497795" y="566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131962</xdr:rowOff>
    </xdr:from>
    <xdr:to>
      <xdr:col>15</xdr:col>
      <xdr:colOff>101600</xdr:colOff>
      <xdr:row>35</xdr:row>
      <xdr:rowOff>62112</xdr:rowOff>
    </xdr:to>
    <xdr:sp macro="" textlink="">
      <xdr:nvSpPr>
        <xdr:cNvPr id="88" name="楕円 87"/>
        <xdr:cNvSpPr/>
      </xdr:nvSpPr>
      <xdr:spPr>
        <a:xfrm>
          <a:off x="2857500" y="596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78639</xdr:rowOff>
    </xdr:from>
    <xdr:ext cx="534377" cy="259045"/>
    <xdr:sp macro="" textlink="">
      <xdr:nvSpPr>
        <xdr:cNvPr id="89" name="テキスト ボックス 88"/>
        <xdr:cNvSpPr txBox="1"/>
      </xdr:nvSpPr>
      <xdr:spPr>
        <a:xfrm>
          <a:off x="2641111" y="57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10562</xdr:rowOff>
    </xdr:from>
    <xdr:to>
      <xdr:col>10</xdr:col>
      <xdr:colOff>165100</xdr:colOff>
      <xdr:row>35</xdr:row>
      <xdr:rowOff>112162</xdr:rowOff>
    </xdr:to>
    <xdr:sp macro="" textlink="">
      <xdr:nvSpPr>
        <xdr:cNvPr id="90" name="楕円 89"/>
        <xdr:cNvSpPr/>
      </xdr:nvSpPr>
      <xdr:spPr>
        <a:xfrm>
          <a:off x="1968500" y="60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128689</xdr:rowOff>
    </xdr:from>
    <xdr:ext cx="534377" cy="259045"/>
    <xdr:sp macro="" textlink="">
      <xdr:nvSpPr>
        <xdr:cNvPr id="91" name="テキスト ボックス 90"/>
        <xdr:cNvSpPr txBox="1"/>
      </xdr:nvSpPr>
      <xdr:spPr>
        <a:xfrm>
          <a:off x="1752111" y="57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43066</xdr:rowOff>
    </xdr:from>
    <xdr:to>
      <xdr:col>6</xdr:col>
      <xdr:colOff>38100</xdr:colOff>
      <xdr:row>35</xdr:row>
      <xdr:rowOff>144666</xdr:rowOff>
    </xdr:to>
    <xdr:sp macro="" textlink="">
      <xdr:nvSpPr>
        <xdr:cNvPr id="92" name="楕円 91"/>
        <xdr:cNvSpPr/>
      </xdr:nvSpPr>
      <xdr:spPr>
        <a:xfrm>
          <a:off x="1079500" y="60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161193</xdr:rowOff>
    </xdr:from>
    <xdr:ext cx="534377" cy="259045"/>
    <xdr:sp macro="" textlink="">
      <xdr:nvSpPr>
        <xdr:cNvPr id="93" name="テキスト ボックス 92"/>
        <xdr:cNvSpPr txBox="1"/>
      </xdr:nvSpPr>
      <xdr:spPr>
        <a:xfrm>
          <a:off x="863111" y="581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14329</xdr:rowOff>
    </xdr:from>
    <xdr:to>
      <xdr:col>24</xdr:col>
      <xdr:colOff>63500</xdr:colOff>
      <xdr:row>54</xdr:row>
      <xdr:rowOff>83138</xdr:rowOff>
    </xdr:to>
    <xdr:cxnSp macro="">
      <xdr:nvCxnSpPr>
        <xdr:cNvPr id="125" name="直線コネクタ 124"/>
        <xdr:cNvCxnSpPr/>
      </xdr:nvCxnSpPr>
      <xdr:spPr>
        <a:xfrm flipV="1">
          <a:off x="3797300" y="9272629"/>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83138</xdr:rowOff>
    </xdr:from>
    <xdr:to>
      <xdr:col>19</xdr:col>
      <xdr:colOff>177800</xdr:colOff>
      <xdr:row>55</xdr:row>
      <xdr:rowOff>82408</xdr:rowOff>
    </xdr:to>
    <xdr:cxnSp macro="">
      <xdr:nvCxnSpPr>
        <xdr:cNvPr id="128" name="直線コネクタ 127"/>
        <xdr:cNvCxnSpPr/>
      </xdr:nvCxnSpPr>
      <xdr:spPr>
        <a:xfrm flipV="1">
          <a:off x="2908300" y="9341438"/>
          <a:ext cx="889000" cy="17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82408</xdr:rowOff>
    </xdr:from>
    <xdr:to>
      <xdr:col>15</xdr:col>
      <xdr:colOff>50800</xdr:colOff>
      <xdr:row>55</xdr:row>
      <xdr:rowOff>143227</xdr:rowOff>
    </xdr:to>
    <xdr:cxnSp macro="">
      <xdr:nvCxnSpPr>
        <xdr:cNvPr id="131" name="直線コネクタ 130"/>
        <xdr:cNvCxnSpPr/>
      </xdr:nvCxnSpPr>
      <xdr:spPr>
        <a:xfrm flipV="1">
          <a:off x="2019300" y="9512158"/>
          <a:ext cx="889000" cy="6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103598</xdr:rowOff>
    </xdr:from>
    <xdr:ext cx="534377" cy="259045"/>
    <xdr:sp macro="" textlink="">
      <xdr:nvSpPr>
        <xdr:cNvPr id="133" name="テキスト ボックス 132"/>
        <xdr:cNvSpPr txBox="1"/>
      </xdr:nvSpPr>
      <xdr:spPr>
        <a:xfrm>
          <a:off x="2641111" y="97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143227</xdr:rowOff>
    </xdr:from>
    <xdr:to>
      <xdr:col>10</xdr:col>
      <xdr:colOff>114300</xdr:colOff>
      <xdr:row>56</xdr:row>
      <xdr:rowOff>23060</xdr:rowOff>
    </xdr:to>
    <xdr:cxnSp macro="">
      <xdr:nvCxnSpPr>
        <xdr:cNvPr id="134" name="直線コネクタ 133"/>
        <xdr:cNvCxnSpPr/>
      </xdr:nvCxnSpPr>
      <xdr:spPr>
        <a:xfrm flipV="1">
          <a:off x="1130300" y="9572977"/>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162479</xdr:rowOff>
    </xdr:from>
    <xdr:ext cx="534377" cy="259045"/>
    <xdr:sp macro="" textlink="">
      <xdr:nvSpPr>
        <xdr:cNvPr id="138" name="テキスト ボックス 137"/>
        <xdr:cNvSpPr txBox="1"/>
      </xdr:nvSpPr>
      <xdr:spPr>
        <a:xfrm>
          <a:off x="863111" y="97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134979</xdr:rowOff>
    </xdr:from>
    <xdr:to>
      <xdr:col>24</xdr:col>
      <xdr:colOff>114300</xdr:colOff>
      <xdr:row>54</xdr:row>
      <xdr:rowOff>65129</xdr:rowOff>
    </xdr:to>
    <xdr:sp macro="" textlink="">
      <xdr:nvSpPr>
        <xdr:cNvPr id="144" name="楕円 143"/>
        <xdr:cNvSpPr/>
      </xdr:nvSpPr>
      <xdr:spPr>
        <a:xfrm>
          <a:off x="4584700" y="922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157856</xdr:rowOff>
    </xdr:from>
    <xdr:ext cx="599010" cy="259045"/>
    <xdr:sp macro="" textlink="">
      <xdr:nvSpPr>
        <xdr:cNvPr id="145" name="物件費該当値テキスト"/>
        <xdr:cNvSpPr txBox="1"/>
      </xdr:nvSpPr>
      <xdr:spPr>
        <a:xfrm>
          <a:off x="4686300" y="90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32338</xdr:rowOff>
    </xdr:from>
    <xdr:to>
      <xdr:col>20</xdr:col>
      <xdr:colOff>38100</xdr:colOff>
      <xdr:row>54</xdr:row>
      <xdr:rowOff>133938</xdr:rowOff>
    </xdr:to>
    <xdr:sp macro="" textlink="">
      <xdr:nvSpPr>
        <xdr:cNvPr id="146" name="楕円 145"/>
        <xdr:cNvSpPr/>
      </xdr:nvSpPr>
      <xdr:spPr>
        <a:xfrm>
          <a:off x="3746500" y="929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150465</xdr:rowOff>
    </xdr:from>
    <xdr:ext cx="599010" cy="259045"/>
    <xdr:sp macro="" textlink="">
      <xdr:nvSpPr>
        <xdr:cNvPr id="147" name="テキスト ボックス 146"/>
        <xdr:cNvSpPr txBox="1"/>
      </xdr:nvSpPr>
      <xdr:spPr>
        <a:xfrm>
          <a:off x="3497795" y="906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31608</xdr:rowOff>
    </xdr:from>
    <xdr:to>
      <xdr:col>15</xdr:col>
      <xdr:colOff>101600</xdr:colOff>
      <xdr:row>55</xdr:row>
      <xdr:rowOff>133208</xdr:rowOff>
    </xdr:to>
    <xdr:sp macro="" textlink="">
      <xdr:nvSpPr>
        <xdr:cNvPr id="148" name="楕円 147"/>
        <xdr:cNvSpPr/>
      </xdr:nvSpPr>
      <xdr:spPr>
        <a:xfrm>
          <a:off x="2857500" y="94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149735</xdr:rowOff>
    </xdr:from>
    <xdr:ext cx="534377" cy="259045"/>
    <xdr:sp macro="" textlink="">
      <xdr:nvSpPr>
        <xdr:cNvPr id="149" name="テキスト ボックス 148"/>
        <xdr:cNvSpPr txBox="1"/>
      </xdr:nvSpPr>
      <xdr:spPr>
        <a:xfrm>
          <a:off x="2641111" y="92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92427</xdr:rowOff>
    </xdr:from>
    <xdr:to>
      <xdr:col>10</xdr:col>
      <xdr:colOff>165100</xdr:colOff>
      <xdr:row>56</xdr:row>
      <xdr:rowOff>22577</xdr:rowOff>
    </xdr:to>
    <xdr:sp macro="" textlink="">
      <xdr:nvSpPr>
        <xdr:cNvPr id="150" name="楕円 149"/>
        <xdr:cNvSpPr/>
      </xdr:nvSpPr>
      <xdr:spPr>
        <a:xfrm>
          <a:off x="1968500" y="952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13704</xdr:rowOff>
    </xdr:from>
    <xdr:ext cx="534377" cy="259045"/>
    <xdr:sp macro="" textlink="">
      <xdr:nvSpPr>
        <xdr:cNvPr id="151" name="テキスト ボックス 150"/>
        <xdr:cNvSpPr txBox="1"/>
      </xdr:nvSpPr>
      <xdr:spPr>
        <a:xfrm>
          <a:off x="1752111" y="961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143710</xdr:rowOff>
    </xdr:from>
    <xdr:to>
      <xdr:col>6</xdr:col>
      <xdr:colOff>38100</xdr:colOff>
      <xdr:row>56</xdr:row>
      <xdr:rowOff>73860</xdr:rowOff>
    </xdr:to>
    <xdr:sp macro="" textlink="">
      <xdr:nvSpPr>
        <xdr:cNvPr id="152" name="楕円 151"/>
        <xdr:cNvSpPr/>
      </xdr:nvSpPr>
      <xdr:spPr>
        <a:xfrm>
          <a:off x="1079500" y="95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90387</xdr:rowOff>
    </xdr:from>
    <xdr:ext cx="534377" cy="259045"/>
    <xdr:sp macro="" textlink="">
      <xdr:nvSpPr>
        <xdr:cNvPr id="153" name="テキスト ボックス 152"/>
        <xdr:cNvSpPr txBox="1"/>
      </xdr:nvSpPr>
      <xdr:spPr>
        <a:xfrm>
          <a:off x="863111" y="934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85705</xdr:rowOff>
    </xdr:from>
    <xdr:to>
      <xdr:col>24</xdr:col>
      <xdr:colOff>63500</xdr:colOff>
      <xdr:row>78</xdr:row>
      <xdr:rowOff>107651</xdr:rowOff>
    </xdr:to>
    <xdr:cxnSp macro="">
      <xdr:nvCxnSpPr>
        <xdr:cNvPr id="180" name="直線コネクタ 179"/>
        <xdr:cNvCxnSpPr/>
      </xdr:nvCxnSpPr>
      <xdr:spPr>
        <a:xfrm>
          <a:off x="3797300" y="13458805"/>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85705</xdr:rowOff>
    </xdr:from>
    <xdr:to>
      <xdr:col>19</xdr:col>
      <xdr:colOff>177800</xdr:colOff>
      <xdr:row>78</xdr:row>
      <xdr:rowOff>107490</xdr:rowOff>
    </xdr:to>
    <xdr:cxnSp macro="">
      <xdr:nvCxnSpPr>
        <xdr:cNvPr id="183" name="直線コネクタ 182"/>
        <xdr:cNvCxnSpPr/>
      </xdr:nvCxnSpPr>
      <xdr:spPr>
        <a:xfrm flipV="1">
          <a:off x="2908300" y="13458805"/>
          <a:ext cx="889000" cy="2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102530</xdr:rowOff>
    </xdr:from>
    <xdr:to>
      <xdr:col>15</xdr:col>
      <xdr:colOff>50800</xdr:colOff>
      <xdr:row>78</xdr:row>
      <xdr:rowOff>107490</xdr:rowOff>
    </xdr:to>
    <xdr:cxnSp macro="">
      <xdr:nvCxnSpPr>
        <xdr:cNvPr id="186" name="直線コネクタ 185"/>
        <xdr:cNvCxnSpPr/>
      </xdr:nvCxnSpPr>
      <xdr:spPr>
        <a:xfrm>
          <a:off x="2019300" y="13475630"/>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81452</xdr:rowOff>
    </xdr:from>
    <xdr:to>
      <xdr:col>10</xdr:col>
      <xdr:colOff>114300</xdr:colOff>
      <xdr:row>78</xdr:row>
      <xdr:rowOff>102530</xdr:rowOff>
    </xdr:to>
    <xdr:cxnSp macro="">
      <xdr:nvCxnSpPr>
        <xdr:cNvPr id="189" name="直線コネクタ 188"/>
        <xdr:cNvCxnSpPr/>
      </xdr:nvCxnSpPr>
      <xdr:spPr>
        <a:xfrm>
          <a:off x="1130300" y="13454552"/>
          <a:ext cx="8890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56851</xdr:rowOff>
    </xdr:from>
    <xdr:to>
      <xdr:col>24</xdr:col>
      <xdr:colOff>114300</xdr:colOff>
      <xdr:row>78</xdr:row>
      <xdr:rowOff>158451</xdr:rowOff>
    </xdr:to>
    <xdr:sp macro="" textlink="">
      <xdr:nvSpPr>
        <xdr:cNvPr id="199" name="楕円 198"/>
        <xdr:cNvSpPr/>
      </xdr:nvSpPr>
      <xdr:spPr>
        <a:xfrm>
          <a:off x="4584700" y="134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143228</xdr:rowOff>
    </xdr:from>
    <xdr:ext cx="469744" cy="259045"/>
    <xdr:sp macro="" textlink="">
      <xdr:nvSpPr>
        <xdr:cNvPr id="200" name="維持補修費該当値テキスト"/>
        <xdr:cNvSpPr txBox="1"/>
      </xdr:nvSpPr>
      <xdr:spPr>
        <a:xfrm>
          <a:off x="4686300" y="1334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34905</xdr:rowOff>
    </xdr:from>
    <xdr:to>
      <xdr:col>20</xdr:col>
      <xdr:colOff>38100</xdr:colOff>
      <xdr:row>78</xdr:row>
      <xdr:rowOff>136505</xdr:rowOff>
    </xdr:to>
    <xdr:sp macro="" textlink="">
      <xdr:nvSpPr>
        <xdr:cNvPr id="201" name="楕円 200"/>
        <xdr:cNvSpPr/>
      </xdr:nvSpPr>
      <xdr:spPr>
        <a:xfrm>
          <a:off x="3746500" y="134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127632</xdr:rowOff>
    </xdr:from>
    <xdr:ext cx="469744" cy="259045"/>
    <xdr:sp macro="" textlink="">
      <xdr:nvSpPr>
        <xdr:cNvPr id="202" name="テキスト ボックス 201"/>
        <xdr:cNvSpPr txBox="1"/>
      </xdr:nvSpPr>
      <xdr:spPr>
        <a:xfrm>
          <a:off x="3562428" y="1350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56690</xdr:rowOff>
    </xdr:from>
    <xdr:to>
      <xdr:col>15</xdr:col>
      <xdr:colOff>101600</xdr:colOff>
      <xdr:row>78</xdr:row>
      <xdr:rowOff>158290</xdr:rowOff>
    </xdr:to>
    <xdr:sp macro="" textlink="">
      <xdr:nvSpPr>
        <xdr:cNvPr id="203" name="楕円 202"/>
        <xdr:cNvSpPr/>
      </xdr:nvSpPr>
      <xdr:spPr>
        <a:xfrm>
          <a:off x="2857500" y="134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149417</xdr:rowOff>
    </xdr:from>
    <xdr:ext cx="469744" cy="259045"/>
    <xdr:sp macro="" textlink="">
      <xdr:nvSpPr>
        <xdr:cNvPr id="204" name="テキスト ボックス 203"/>
        <xdr:cNvSpPr txBox="1"/>
      </xdr:nvSpPr>
      <xdr:spPr>
        <a:xfrm>
          <a:off x="2673428" y="1352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51730</xdr:rowOff>
    </xdr:from>
    <xdr:to>
      <xdr:col>10</xdr:col>
      <xdr:colOff>165100</xdr:colOff>
      <xdr:row>78</xdr:row>
      <xdr:rowOff>153330</xdr:rowOff>
    </xdr:to>
    <xdr:sp macro="" textlink="">
      <xdr:nvSpPr>
        <xdr:cNvPr id="205" name="楕円 204"/>
        <xdr:cNvSpPr/>
      </xdr:nvSpPr>
      <xdr:spPr>
        <a:xfrm>
          <a:off x="1968500" y="134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144457</xdr:rowOff>
    </xdr:from>
    <xdr:ext cx="469744" cy="259045"/>
    <xdr:sp macro="" textlink="">
      <xdr:nvSpPr>
        <xdr:cNvPr id="206" name="テキスト ボックス 205"/>
        <xdr:cNvSpPr txBox="1"/>
      </xdr:nvSpPr>
      <xdr:spPr>
        <a:xfrm>
          <a:off x="1784428" y="135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30652</xdr:rowOff>
    </xdr:from>
    <xdr:to>
      <xdr:col>6</xdr:col>
      <xdr:colOff>38100</xdr:colOff>
      <xdr:row>78</xdr:row>
      <xdr:rowOff>132252</xdr:rowOff>
    </xdr:to>
    <xdr:sp macro="" textlink="">
      <xdr:nvSpPr>
        <xdr:cNvPr id="207" name="楕円 206"/>
        <xdr:cNvSpPr/>
      </xdr:nvSpPr>
      <xdr:spPr>
        <a:xfrm>
          <a:off x="1079500" y="1340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123379</xdr:rowOff>
    </xdr:from>
    <xdr:ext cx="469744" cy="259045"/>
    <xdr:sp macro="" textlink="">
      <xdr:nvSpPr>
        <xdr:cNvPr id="208" name="テキスト ボックス 207"/>
        <xdr:cNvSpPr txBox="1"/>
      </xdr:nvSpPr>
      <xdr:spPr>
        <a:xfrm>
          <a:off x="895428" y="1349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56173</xdr:rowOff>
    </xdr:from>
    <xdr:to>
      <xdr:col>24</xdr:col>
      <xdr:colOff>63500</xdr:colOff>
      <xdr:row>96</xdr:row>
      <xdr:rowOff>161624</xdr:rowOff>
    </xdr:to>
    <xdr:cxnSp macro="">
      <xdr:nvCxnSpPr>
        <xdr:cNvPr id="240" name="直線コネクタ 239"/>
        <xdr:cNvCxnSpPr/>
      </xdr:nvCxnSpPr>
      <xdr:spPr>
        <a:xfrm flipV="1">
          <a:off x="3797300" y="16343923"/>
          <a:ext cx="838200" cy="27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161624</xdr:rowOff>
    </xdr:from>
    <xdr:to>
      <xdr:col>19</xdr:col>
      <xdr:colOff>177800</xdr:colOff>
      <xdr:row>97</xdr:row>
      <xdr:rowOff>11151</xdr:rowOff>
    </xdr:to>
    <xdr:cxnSp macro="">
      <xdr:nvCxnSpPr>
        <xdr:cNvPr id="243" name="直線コネクタ 242"/>
        <xdr:cNvCxnSpPr/>
      </xdr:nvCxnSpPr>
      <xdr:spPr>
        <a:xfrm flipV="1">
          <a:off x="2908300" y="16620824"/>
          <a:ext cx="8890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11151</xdr:rowOff>
    </xdr:from>
    <xdr:to>
      <xdr:col>15</xdr:col>
      <xdr:colOff>50800</xdr:colOff>
      <xdr:row>97</xdr:row>
      <xdr:rowOff>65590</xdr:rowOff>
    </xdr:to>
    <xdr:cxnSp macro="">
      <xdr:nvCxnSpPr>
        <xdr:cNvPr id="246" name="直線コネクタ 245"/>
        <xdr:cNvCxnSpPr/>
      </xdr:nvCxnSpPr>
      <xdr:spPr>
        <a:xfrm flipV="1">
          <a:off x="2019300" y="16641801"/>
          <a:ext cx="8890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61813</xdr:rowOff>
    </xdr:from>
    <xdr:to>
      <xdr:col>10</xdr:col>
      <xdr:colOff>114300</xdr:colOff>
      <xdr:row>97</xdr:row>
      <xdr:rowOff>65590</xdr:rowOff>
    </xdr:to>
    <xdr:cxnSp macro="">
      <xdr:nvCxnSpPr>
        <xdr:cNvPr id="249" name="直線コネクタ 248"/>
        <xdr:cNvCxnSpPr/>
      </xdr:nvCxnSpPr>
      <xdr:spPr>
        <a:xfrm>
          <a:off x="1130300" y="16692463"/>
          <a:ext cx="8890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5373</xdr:rowOff>
    </xdr:from>
    <xdr:to>
      <xdr:col>24</xdr:col>
      <xdr:colOff>114300</xdr:colOff>
      <xdr:row>95</xdr:row>
      <xdr:rowOff>106973</xdr:rowOff>
    </xdr:to>
    <xdr:sp macro="" textlink="">
      <xdr:nvSpPr>
        <xdr:cNvPr id="259" name="楕円 258"/>
        <xdr:cNvSpPr/>
      </xdr:nvSpPr>
      <xdr:spPr>
        <a:xfrm>
          <a:off x="4584700" y="1629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28250</xdr:rowOff>
    </xdr:from>
    <xdr:ext cx="534377" cy="259045"/>
    <xdr:sp macro="" textlink="">
      <xdr:nvSpPr>
        <xdr:cNvPr id="260" name="扶助費該当値テキスト"/>
        <xdr:cNvSpPr txBox="1"/>
      </xdr:nvSpPr>
      <xdr:spPr>
        <a:xfrm>
          <a:off x="4686300" y="161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110824</xdr:rowOff>
    </xdr:from>
    <xdr:to>
      <xdr:col>20</xdr:col>
      <xdr:colOff>38100</xdr:colOff>
      <xdr:row>97</xdr:row>
      <xdr:rowOff>40974</xdr:rowOff>
    </xdr:to>
    <xdr:sp macro="" textlink="">
      <xdr:nvSpPr>
        <xdr:cNvPr id="261" name="楕円 260"/>
        <xdr:cNvSpPr/>
      </xdr:nvSpPr>
      <xdr:spPr>
        <a:xfrm>
          <a:off x="3746500" y="165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32101</xdr:rowOff>
    </xdr:from>
    <xdr:ext cx="534377" cy="259045"/>
    <xdr:sp macro="" textlink="">
      <xdr:nvSpPr>
        <xdr:cNvPr id="262" name="テキスト ボックス 261"/>
        <xdr:cNvSpPr txBox="1"/>
      </xdr:nvSpPr>
      <xdr:spPr>
        <a:xfrm>
          <a:off x="3530111" y="1666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131801</xdr:rowOff>
    </xdr:from>
    <xdr:to>
      <xdr:col>15</xdr:col>
      <xdr:colOff>101600</xdr:colOff>
      <xdr:row>97</xdr:row>
      <xdr:rowOff>61951</xdr:rowOff>
    </xdr:to>
    <xdr:sp macro="" textlink="">
      <xdr:nvSpPr>
        <xdr:cNvPr id="263" name="楕円 262"/>
        <xdr:cNvSpPr/>
      </xdr:nvSpPr>
      <xdr:spPr>
        <a:xfrm>
          <a:off x="2857500" y="165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53078</xdr:rowOff>
    </xdr:from>
    <xdr:ext cx="534377" cy="259045"/>
    <xdr:sp macro="" textlink="">
      <xdr:nvSpPr>
        <xdr:cNvPr id="264" name="テキスト ボックス 263"/>
        <xdr:cNvSpPr txBox="1"/>
      </xdr:nvSpPr>
      <xdr:spPr>
        <a:xfrm>
          <a:off x="2641111" y="1668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14790</xdr:rowOff>
    </xdr:from>
    <xdr:to>
      <xdr:col>10</xdr:col>
      <xdr:colOff>165100</xdr:colOff>
      <xdr:row>97</xdr:row>
      <xdr:rowOff>116390</xdr:rowOff>
    </xdr:to>
    <xdr:sp macro="" textlink="">
      <xdr:nvSpPr>
        <xdr:cNvPr id="265" name="楕円 264"/>
        <xdr:cNvSpPr/>
      </xdr:nvSpPr>
      <xdr:spPr>
        <a:xfrm>
          <a:off x="1968500" y="166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107517</xdr:rowOff>
    </xdr:from>
    <xdr:ext cx="534377" cy="259045"/>
    <xdr:sp macro="" textlink="">
      <xdr:nvSpPr>
        <xdr:cNvPr id="266" name="テキスト ボックス 265"/>
        <xdr:cNvSpPr txBox="1"/>
      </xdr:nvSpPr>
      <xdr:spPr>
        <a:xfrm>
          <a:off x="1752111" y="167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11013</xdr:rowOff>
    </xdr:from>
    <xdr:to>
      <xdr:col>6</xdr:col>
      <xdr:colOff>38100</xdr:colOff>
      <xdr:row>97</xdr:row>
      <xdr:rowOff>112613</xdr:rowOff>
    </xdr:to>
    <xdr:sp macro="" textlink="">
      <xdr:nvSpPr>
        <xdr:cNvPr id="267" name="楕円 266"/>
        <xdr:cNvSpPr/>
      </xdr:nvSpPr>
      <xdr:spPr>
        <a:xfrm>
          <a:off x="1079500" y="1664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103740</xdr:rowOff>
    </xdr:from>
    <xdr:ext cx="534377" cy="259045"/>
    <xdr:sp macro="" textlink="">
      <xdr:nvSpPr>
        <xdr:cNvPr id="268" name="テキスト ボックス 267"/>
        <xdr:cNvSpPr txBox="1"/>
      </xdr:nvSpPr>
      <xdr:spPr>
        <a:xfrm>
          <a:off x="863111" y="1673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99339</xdr:rowOff>
    </xdr:from>
    <xdr:to>
      <xdr:col>55</xdr:col>
      <xdr:colOff>0</xdr:colOff>
      <xdr:row>37</xdr:row>
      <xdr:rowOff>40853</xdr:rowOff>
    </xdr:to>
    <xdr:cxnSp macro="">
      <xdr:nvCxnSpPr>
        <xdr:cNvPr id="295" name="直線コネクタ 294"/>
        <xdr:cNvCxnSpPr/>
      </xdr:nvCxnSpPr>
      <xdr:spPr>
        <a:xfrm>
          <a:off x="9639300" y="5928639"/>
          <a:ext cx="838200" cy="45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57466</xdr:rowOff>
    </xdr:from>
    <xdr:ext cx="534377" cy="259045"/>
    <xdr:sp macro="" textlink="">
      <xdr:nvSpPr>
        <xdr:cNvPr id="296" name="補助費等平均値テキスト"/>
        <xdr:cNvSpPr txBox="1"/>
      </xdr:nvSpPr>
      <xdr:spPr>
        <a:xfrm>
          <a:off x="10528300" y="6058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99339</xdr:rowOff>
    </xdr:from>
    <xdr:to>
      <xdr:col>50</xdr:col>
      <xdr:colOff>114300</xdr:colOff>
      <xdr:row>37</xdr:row>
      <xdr:rowOff>83304</xdr:rowOff>
    </xdr:to>
    <xdr:cxnSp macro="">
      <xdr:nvCxnSpPr>
        <xdr:cNvPr id="298" name="直線コネクタ 297"/>
        <xdr:cNvCxnSpPr/>
      </xdr:nvCxnSpPr>
      <xdr:spPr>
        <a:xfrm flipV="1">
          <a:off x="8750300" y="5928639"/>
          <a:ext cx="889000" cy="49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80456</xdr:rowOff>
    </xdr:from>
    <xdr:to>
      <xdr:col>45</xdr:col>
      <xdr:colOff>177800</xdr:colOff>
      <xdr:row>37</xdr:row>
      <xdr:rowOff>83304</xdr:rowOff>
    </xdr:to>
    <xdr:cxnSp macro="">
      <xdr:nvCxnSpPr>
        <xdr:cNvPr id="301" name="直線コネクタ 300"/>
        <xdr:cNvCxnSpPr/>
      </xdr:nvCxnSpPr>
      <xdr:spPr>
        <a:xfrm>
          <a:off x="7861300" y="6424106"/>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80456</xdr:rowOff>
    </xdr:from>
    <xdr:to>
      <xdr:col>41</xdr:col>
      <xdr:colOff>50800</xdr:colOff>
      <xdr:row>37</xdr:row>
      <xdr:rowOff>105735</xdr:rowOff>
    </xdr:to>
    <xdr:cxnSp macro="">
      <xdr:nvCxnSpPr>
        <xdr:cNvPr id="304" name="直線コネクタ 303"/>
        <xdr:cNvCxnSpPr/>
      </xdr:nvCxnSpPr>
      <xdr:spPr>
        <a:xfrm flipV="1">
          <a:off x="6972300" y="6424106"/>
          <a:ext cx="8890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161503</xdr:rowOff>
    </xdr:from>
    <xdr:to>
      <xdr:col>55</xdr:col>
      <xdr:colOff>50800</xdr:colOff>
      <xdr:row>37</xdr:row>
      <xdr:rowOff>91653</xdr:rowOff>
    </xdr:to>
    <xdr:sp macro="" textlink="">
      <xdr:nvSpPr>
        <xdr:cNvPr id="314" name="楕円 313"/>
        <xdr:cNvSpPr/>
      </xdr:nvSpPr>
      <xdr:spPr>
        <a:xfrm>
          <a:off x="10426700" y="633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76430</xdr:rowOff>
    </xdr:from>
    <xdr:ext cx="534377" cy="259045"/>
    <xdr:sp macro="" textlink="">
      <xdr:nvSpPr>
        <xdr:cNvPr id="315" name="補助費等該当値テキスト"/>
        <xdr:cNvSpPr txBox="1"/>
      </xdr:nvSpPr>
      <xdr:spPr>
        <a:xfrm>
          <a:off x="10528300" y="624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48539</xdr:rowOff>
    </xdr:from>
    <xdr:to>
      <xdr:col>50</xdr:col>
      <xdr:colOff>165100</xdr:colOff>
      <xdr:row>34</xdr:row>
      <xdr:rowOff>150139</xdr:rowOff>
    </xdr:to>
    <xdr:sp macro="" textlink="">
      <xdr:nvSpPr>
        <xdr:cNvPr id="316" name="楕円 315"/>
        <xdr:cNvSpPr/>
      </xdr:nvSpPr>
      <xdr:spPr>
        <a:xfrm>
          <a:off x="9588500" y="58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141266</xdr:rowOff>
    </xdr:from>
    <xdr:ext cx="599010" cy="259045"/>
    <xdr:sp macro="" textlink="">
      <xdr:nvSpPr>
        <xdr:cNvPr id="317" name="テキスト ボックス 316"/>
        <xdr:cNvSpPr txBox="1"/>
      </xdr:nvSpPr>
      <xdr:spPr>
        <a:xfrm>
          <a:off x="9339795" y="597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32504</xdr:rowOff>
    </xdr:from>
    <xdr:to>
      <xdr:col>46</xdr:col>
      <xdr:colOff>38100</xdr:colOff>
      <xdr:row>37</xdr:row>
      <xdr:rowOff>134104</xdr:rowOff>
    </xdr:to>
    <xdr:sp macro="" textlink="">
      <xdr:nvSpPr>
        <xdr:cNvPr id="318" name="楕円 317"/>
        <xdr:cNvSpPr/>
      </xdr:nvSpPr>
      <xdr:spPr>
        <a:xfrm>
          <a:off x="8699500" y="63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125231</xdr:rowOff>
    </xdr:from>
    <xdr:ext cx="534377" cy="259045"/>
    <xdr:sp macro="" textlink="">
      <xdr:nvSpPr>
        <xdr:cNvPr id="319" name="テキスト ボックス 318"/>
        <xdr:cNvSpPr txBox="1"/>
      </xdr:nvSpPr>
      <xdr:spPr>
        <a:xfrm>
          <a:off x="8483111" y="646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29656</xdr:rowOff>
    </xdr:from>
    <xdr:to>
      <xdr:col>41</xdr:col>
      <xdr:colOff>101600</xdr:colOff>
      <xdr:row>37</xdr:row>
      <xdr:rowOff>131256</xdr:rowOff>
    </xdr:to>
    <xdr:sp macro="" textlink="">
      <xdr:nvSpPr>
        <xdr:cNvPr id="320" name="楕円 319"/>
        <xdr:cNvSpPr/>
      </xdr:nvSpPr>
      <xdr:spPr>
        <a:xfrm>
          <a:off x="7810500" y="637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122383</xdr:rowOff>
    </xdr:from>
    <xdr:ext cx="534377" cy="259045"/>
    <xdr:sp macro="" textlink="">
      <xdr:nvSpPr>
        <xdr:cNvPr id="321" name="テキスト ボックス 320"/>
        <xdr:cNvSpPr txBox="1"/>
      </xdr:nvSpPr>
      <xdr:spPr>
        <a:xfrm>
          <a:off x="7594111" y="646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54935</xdr:rowOff>
    </xdr:from>
    <xdr:to>
      <xdr:col>36</xdr:col>
      <xdr:colOff>165100</xdr:colOff>
      <xdr:row>37</xdr:row>
      <xdr:rowOff>156535</xdr:rowOff>
    </xdr:to>
    <xdr:sp macro="" textlink="">
      <xdr:nvSpPr>
        <xdr:cNvPr id="322" name="楕円 321"/>
        <xdr:cNvSpPr/>
      </xdr:nvSpPr>
      <xdr:spPr>
        <a:xfrm>
          <a:off x="6921500" y="639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147662</xdr:rowOff>
    </xdr:from>
    <xdr:ext cx="534377" cy="259045"/>
    <xdr:sp macro="" textlink="">
      <xdr:nvSpPr>
        <xdr:cNvPr id="323" name="テキスト ボックス 322"/>
        <xdr:cNvSpPr txBox="1"/>
      </xdr:nvSpPr>
      <xdr:spPr>
        <a:xfrm>
          <a:off x="6705111" y="64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60818</xdr:rowOff>
    </xdr:from>
    <xdr:to>
      <xdr:col>55</xdr:col>
      <xdr:colOff>0</xdr:colOff>
      <xdr:row>58</xdr:row>
      <xdr:rowOff>26322</xdr:rowOff>
    </xdr:to>
    <xdr:cxnSp macro="">
      <xdr:nvCxnSpPr>
        <xdr:cNvPr id="352" name="直線コネクタ 351"/>
        <xdr:cNvCxnSpPr/>
      </xdr:nvCxnSpPr>
      <xdr:spPr>
        <a:xfrm>
          <a:off x="9639300" y="9833468"/>
          <a:ext cx="8382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60818</xdr:rowOff>
    </xdr:from>
    <xdr:to>
      <xdr:col>50</xdr:col>
      <xdr:colOff>114300</xdr:colOff>
      <xdr:row>57</xdr:row>
      <xdr:rowOff>159440</xdr:rowOff>
    </xdr:to>
    <xdr:cxnSp macro="">
      <xdr:nvCxnSpPr>
        <xdr:cNvPr id="355" name="直線コネクタ 354"/>
        <xdr:cNvCxnSpPr/>
      </xdr:nvCxnSpPr>
      <xdr:spPr>
        <a:xfrm flipV="1">
          <a:off x="8750300" y="9833468"/>
          <a:ext cx="889000" cy="9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153797</xdr:rowOff>
    </xdr:from>
    <xdr:to>
      <xdr:col>45</xdr:col>
      <xdr:colOff>177800</xdr:colOff>
      <xdr:row>57</xdr:row>
      <xdr:rowOff>159440</xdr:rowOff>
    </xdr:to>
    <xdr:cxnSp macro="">
      <xdr:nvCxnSpPr>
        <xdr:cNvPr id="358" name="直線コネクタ 357"/>
        <xdr:cNvCxnSpPr/>
      </xdr:nvCxnSpPr>
      <xdr:spPr>
        <a:xfrm>
          <a:off x="7861300" y="9926447"/>
          <a:ext cx="889000" cy="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151881</xdr:rowOff>
    </xdr:from>
    <xdr:to>
      <xdr:col>41</xdr:col>
      <xdr:colOff>50800</xdr:colOff>
      <xdr:row>57</xdr:row>
      <xdr:rowOff>153797</xdr:rowOff>
    </xdr:to>
    <xdr:cxnSp macro="">
      <xdr:nvCxnSpPr>
        <xdr:cNvPr id="361" name="直線コネクタ 360"/>
        <xdr:cNvCxnSpPr/>
      </xdr:nvCxnSpPr>
      <xdr:spPr>
        <a:xfrm>
          <a:off x="6972300" y="9753081"/>
          <a:ext cx="889000" cy="17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146972</xdr:rowOff>
    </xdr:from>
    <xdr:to>
      <xdr:col>55</xdr:col>
      <xdr:colOff>50800</xdr:colOff>
      <xdr:row>58</xdr:row>
      <xdr:rowOff>77122</xdr:rowOff>
    </xdr:to>
    <xdr:sp macro="" textlink="">
      <xdr:nvSpPr>
        <xdr:cNvPr id="371" name="楕円 370"/>
        <xdr:cNvSpPr/>
      </xdr:nvSpPr>
      <xdr:spPr>
        <a:xfrm>
          <a:off x="10426700" y="99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125399</xdr:rowOff>
    </xdr:from>
    <xdr:ext cx="534377" cy="259045"/>
    <xdr:sp macro="" textlink="">
      <xdr:nvSpPr>
        <xdr:cNvPr id="372" name="普通建設事業費該当値テキスト"/>
        <xdr:cNvSpPr txBox="1"/>
      </xdr:nvSpPr>
      <xdr:spPr>
        <a:xfrm>
          <a:off x="10528300" y="989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10018</xdr:rowOff>
    </xdr:from>
    <xdr:to>
      <xdr:col>50</xdr:col>
      <xdr:colOff>165100</xdr:colOff>
      <xdr:row>57</xdr:row>
      <xdr:rowOff>111618</xdr:rowOff>
    </xdr:to>
    <xdr:sp macro="" textlink="">
      <xdr:nvSpPr>
        <xdr:cNvPr id="373" name="楕円 372"/>
        <xdr:cNvSpPr/>
      </xdr:nvSpPr>
      <xdr:spPr>
        <a:xfrm>
          <a:off x="9588500" y="978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102745</xdr:rowOff>
    </xdr:from>
    <xdr:ext cx="534377" cy="259045"/>
    <xdr:sp macro="" textlink="">
      <xdr:nvSpPr>
        <xdr:cNvPr id="374" name="テキスト ボックス 373"/>
        <xdr:cNvSpPr txBox="1"/>
      </xdr:nvSpPr>
      <xdr:spPr>
        <a:xfrm>
          <a:off x="9372111" y="987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108640</xdr:rowOff>
    </xdr:from>
    <xdr:to>
      <xdr:col>46</xdr:col>
      <xdr:colOff>38100</xdr:colOff>
      <xdr:row>58</xdr:row>
      <xdr:rowOff>38790</xdr:rowOff>
    </xdr:to>
    <xdr:sp macro="" textlink="">
      <xdr:nvSpPr>
        <xdr:cNvPr id="375" name="楕円 374"/>
        <xdr:cNvSpPr/>
      </xdr:nvSpPr>
      <xdr:spPr>
        <a:xfrm>
          <a:off x="8699500" y="988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29917</xdr:rowOff>
    </xdr:from>
    <xdr:ext cx="534377" cy="259045"/>
    <xdr:sp macro="" textlink="">
      <xdr:nvSpPr>
        <xdr:cNvPr id="376" name="テキスト ボックス 375"/>
        <xdr:cNvSpPr txBox="1"/>
      </xdr:nvSpPr>
      <xdr:spPr>
        <a:xfrm>
          <a:off x="8483111" y="99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102997</xdr:rowOff>
    </xdr:from>
    <xdr:to>
      <xdr:col>41</xdr:col>
      <xdr:colOff>101600</xdr:colOff>
      <xdr:row>58</xdr:row>
      <xdr:rowOff>33147</xdr:rowOff>
    </xdr:to>
    <xdr:sp macro="" textlink="">
      <xdr:nvSpPr>
        <xdr:cNvPr id="377" name="楕円 376"/>
        <xdr:cNvSpPr/>
      </xdr:nvSpPr>
      <xdr:spPr>
        <a:xfrm>
          <a:off x="7810500" y="98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24274</xdr:rowOff>
    </xdr:from>
    <xdr:ext cx="534377" cy="259045"/>
    <xdr:sp macro="" textlink="">
      <xdr:nvSpPr>
        <xdr:cNvPr id="378" name="テキスト ボックス 377"/>
        <xdr:cNvSpPr txBox="1"/>
      </xdr:nvSpPr>
      <xdr:spPr>
        <a:xfrm>
          <a:off x="7594111" y="996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101081</xdr:rowOff>
    </xdr:from>
    <xdr:to>
      <xdr:col>36</xdr:col>
      <xdr:colOff>165100</xdr:colOff>
      <xdr:row>57</xdr:row>
      <xdr:rowOff>31231</xdr:rowOff>
    </xdr:to>
    <xdr:sp macro="" textlink="">
      <xdr:nvSpPr>
        <xdr:cNvPr id="379" name="楕円 378"/>
        <xdr:cNvSpPr/>
      </xdr:nvSpPr>
      <xdr:spPr>
        <a:xfrm>
          <a:off x="6921500" y="970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47758</xdr:rowOff>
    </xdr:from>
    <xdr:ext cx="599010" cy="259045"/>
    <xdr:sp macro="" textlink="">
      <xdr:nvSpPr>
        <xdr:cNvPr id="380" name="テキスト ボックス 379"/>
        <xdr:cNvSpPr txBox="1"/>
      </xdr:nvSpPr>
      <xdr:spPr>
        <a:xfrm>
          <a:off x="6672795" y="947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97405</xdr:rowOff>
    </xdr:from>
    <xdr:to>
      <xdr:col>55</xdr:col>
      <xdr:colOff>0</xdr:colOff>
      <xdr:row>78</xdr:row>
      <xdr:rowOff>111139</xdr:rowOff>
    </xdr:to>
    <xdr:cxnSp macro="">
      <xdr:nvCxnSpPr>
        <xdr:cNvPr id="407" name="直線コネクタ 406"/>
        <xdr:cNvCxnSpPr/>
      </xdr:nvCxnSpPr>
      <xdr:spPr>
        <a:xfrm>
          <a:off x="9639300" y="13470505"/>
          <a:ext cx="838200" cy="1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28987</xdr:rowOff>
    </xdr:from>
    <xdr:ext cx="534377" cy="259045"/>
    <xdr:sp macro="" textlink="">
      <xdr:nvSpPr>
        <xdr:cNvPr id="408" name="普通建設事業費 （ うち新規整備　）平均値テキスト"/>
        <xdr:cNvSpPr txBox="1"/>
      </xdr:nvSpPr>
      <xdr:spPr>
        <a:xfrm>
          <a:off x="10528300" y="13230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97405</xdr:rowOff>
    </xdr:from>
    <xdr:to>
      <xdr:col>50</xdr:col>
      <xdr:colOff>114300</xdr:colOff>
      <xdr:row>78</xdr:row>
      <xdr:rowOff>110654</xdr:rowOff>
    </xdr:to>
    <xdr:cxnSp macro="">
      <xdr:nvCxnSpPr>
        <xdr:cNvPr id="410" name="直線コネクタ 409"/>
        <xdr:cNvCxnSpPr/>
      </xdr:nvCxnSpPr>
      <xdr:spPr>
        <a:xfrm flipV="1">
          <a:off x="8750300" y="13470505"/>
          <a:ext cx="889000" cy="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43560</xdr:rowOff>
    </xdr:from>
    <xdr:to>
      <xdr:col>45</xdr:col>
      <xdr:colOff>177800</xdr:colOff>
      <xdr:row>78</xdr:row>
      <xdr:rowOff>110654</xdr:rowOff>
    </xdr:to>
    <xdr:cxnSp macro="">
      <xdr:nvCxnSpPr>
        <xdr:cNvPr id="413" name="直線コネクタ 412"/>
        <xdr:cNvCxnSpPr/>
      </xdr:nvCxnSpPr>
      <xdr:spPr>
        <a:xfrm>
          <a:off x="7861300" y="13416660"/>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100330</xdr:rowOff>
    </xdr:from>
    <xdr:to>
      <xdr:col>41</xdr:col>
      <xdr:colOff>50800</xdr:colOff>
      <xdr:row>78</xdr:row>
      <xdr:rowOff>43560</xdr:rowOff>
    </xdr:to>
    <xdr:cxnSp macro="">
      <xdr:nvCxnSpPr>
        <xdr:cNvPr id="416" name="直線コネクタ 415"/>
        <xdr:cNvCxnSpPr/>
      </xdr:nvCxnSpPr>
      <xdr:spPr>
        <a:xfrm>
          <a:off x="6972300" y="13130530"/>
          <a:ext cx="889000" cy="286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91741</xdr:rowOff>
    </xdr:from>
    <xdr:ext cx="534377" cy="259045"/>
    <xdr:sp macro="" textlink="">
      <xdr:nvSpPr>
        <xdr:cNvPr id="420" name="テキスト ボックス 419"/>
        <xdr:cNvSpPr txBox="1"/>
      </xdr:nvSpPr>
      <xdr:spPr>
        <a:xfrm>
          <a:off x="6705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60339</xdr:rowOff>
    </xdr:from>
    <xdr:to>
      <xdr:col>55</xdr:col>
      <xdr:colOff>50800</xdr:colOff>
      <xdr:row>78</xdr:row>
      <xdr:rowOff>161939</xdr:rowOff>
    </xdr:to>
    <xdr:sp macro="" textlink="">
      <xdr:nvSpPr>
        <xdr:cNvPr id="426" name="楕円 425"/>
        <xdr:cNvSpPr/>
      </xdr:nvSpPr>
      <xdr:spPr>
        <a:xfrm>
          <a:off x="10426700" y="134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155988</xdr:rowOff>
    </xdr:from>
    <xdr:ext cx="469744" cy="259045"/>
    <xdr:sp macro="" textlink="">
      <xdr:nvSpPr>
        <xdr:cNvPr id="427" name="普通建設事業費 （ うち新規整備　）該当値テキスト"/>
        <xdr:cNvSpPr txBox="1"/>
      </xdr:nvSpPr>
      <xdr:spPr>
        <a:xfrm>
          <a:off x="10528300" y="1335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46605</xdr:rowOff>
    </xdr:from>
    <xdr:to>
      <xdr:col>50</xdr:col>
      <xdr:colOff>165100</xdr:colOff>
      <xdr:row>78</xdr:row>
      <xdr:rowOff>148205</xdr:rowOff>
    </xdr:to>
    <xdr:sp macro="" textlink="">
      <xdr:nvSpPr>
        <xdr:cNvPr id="428" name="楕円 427"/>
        <xdr:cNvSpPr/>
      </xdr:nvSpPr>
      <xdr:spPr>
        <a:xfrm>
          <a:off x="9588500" y="134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139332</xdr:rowOff>
    </xdr:from>
    <xdr:ext cx="469744" cy="259045"/>
    <xdr:sp macro="" textlink="">
      <xdr:nvSpPr>
        <xdr:cNvPr id="429" name="テキスト ボックス 428"/>
        <xdr:cNvSpPr txBox="1"/>
      </xdr:nvSpPr>
      <xdr:spPr>
        <a:xfrm>
          <a:off x="9404428" y="135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59854</xdr:rowOff>
    </xdr:from>
    <xdr:to>
      <xdr:col>46</xdr:col>
      <xdr:colOff>38100</xdr:colOff>
      <xdr:row>78</xdr:row>
      <xdr:rowOff>161454</xdr:rowOff>
    </xdr:to>
    <xdr:sp macro="" textlink="">
      <xdr:nvSpPr>
        <xdr:cNvPr id="430" name="楕円 429"/>
        <xdr:cNvSpPr/>
      </xdr:nvSpPr>
      <xdr:spPr>
        <a:xfrm>
          <a:off x="8699500" y="1343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152581</xdr:rowOff>
    </xdr:from>
    <xdr:ext cx="469744" cy="259045"/>
    <xdr:sp macro="" textlink="">
      <xdr:nvSpPr>
        <xdr:cNvPr id="431" name="テキスト ボックス 430"/>
        <xdr:cNvSpPr txBox="1"/>
      </xdr:nvSpPr>
      <xdr:spPr>
        <a:xfrm>
          <a:off x="8515428" y="1352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164210</xdr:rowOff>
    </xdr:from>
    <xdr:to>
      <xdr:col>41</xdr:col>
      <xdr:colOff>101600</xdr:colOff>
      <xdr:row>78</xdr:row>
      <xdr:rowOff>94360</xdr:rowOff>
    </xdr:to>
    <xdr:sp macro="" textlink="">
      <xdr:nvSpPr>
        <xdr:cNvPr id="432" name="楕円 431"/>
        <xdr:cNvSpPr/>
      </xdr:nvSpPr>
      <xdr:spPr>
        <a:xfrm>
          <a:off x="7810500" y="1336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85487</xdr:rowOff>
    </xdr:from>
    <xdr:ext cx="534377" cy="259045"/>
    <xdr:sp macro="" textlink="">
      <xdr:nvSpPr>
        <xdr:cNvPr id="433" name="テキスト ボックス 432"/>
        <xdr:cNvSpPr txBox="1"/>
      </xdr:nvSpPr>
      <xdr:spPr>
        <a:xfrm>
          <a:off x="7594111" y="1345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49530</xdr:rowOff>
    </xdr:from>
    <xdr:to>
      <xdr:col>36</xdr:col>
      <xdr:colOff>165100</xdr:colOff>
      <xdr:row>76</xdr:row>
      <xdr:rowOff>151130</xdr:rowOff>
    </xdr:to>
    <xdr:sp macro="" textlink="">
      <xdr:nvSpPr>
        <xdr:cNvPr id="434" name="楕円 433"/>
        <xdr:cNvSpPr/>
      </xdr:nvSpPr>
      <xdr:spPr>
        <a:xfrm>
          <a:off x="69215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167657</xdr:rowOff>
    </xdr:from>
    <xdr:ext cx="534377" cy="259045"/>
    <xdr:sp macro="" textlink="">
      <xdr:nvSpPr>
        <xdr:cNvPr id="435" name="テキスト ボックス 434"/>
        <xdr:cNvSpPr txBox="1"/>
      </xdr:nvSpPr>
      <xdr:spPr>
        <a:xfrm>
          <a:off x="6705111" y="1285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87978</xdr:rowOff>
    </xdr:from>
    <xdr:to>
      <xdr:col>55</xdr:col>
      <xdr:colOff>0</xdr:colOff>
      <xdr:row>97</xdr:row>
      <xdr:rowOff>159894</xdr:rowOff>
    </xdr:to>
    <xdr:cxnSp macro="">
      <xdr:nvCxnSpPr>
        <xdr:cNvPr id="462" name="直線コネクタ 461"/>
        <xdr:cNvCxnSpPr/>
      </xdr:nvCxnSpPr>
      <xdr:spPr>
        <a:xfrm>
          <a:off x="9639300" y="16718628"/>
          <a:ext cx="838200" cy="7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87978</xdr:rowOff>
    </xdr:from>
    <xdr:to>
      <xdr:col>50</xdr:col>
      <xdr:colOff>114300</xdr:colOff>
      <xdr:row>97</xdr:row>
      <xdr:rowOff>165610</xdr:rowOff>
    </xdr:to>
    <xdr:cxnSp macro="">
      <xdr:nvCxnSpPr>
        <xdr:cNvPr id="465" name="直線コネクタ 464"/>
        <xdr:cNvCxnSpPr/>
      </xdr:nvCxnSpPr>
      <xdr:spPr>
        <a:xfrm flipV="1">
          <a:off x="8750300" y="16718628"/>
          <a:ext cx="889000" cy="7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156274</xdr:rowOff>
    </xdr:from>
    <xdr:to>
      <xdr:col>45</xdr:col>
      <xdr:colOff>177800</xdr:colOff>
      <xdr:row>97</xdr:row>
      <xdr:rowOff>165610</xdr:rowOff>
    </xdr:to>
    <xdr:cxnSp macro="">
      <xdr:nvCxnSpPr>
        <xdr:cNvPr id="468" name="直線コネクタ 467"/>
        <xdr:cNvCxnSpPr/>
      </xdr:nvCxnSpPr>
      <xdr:spPr>
        <a:xfrm>
          <a:off x="7861300" y="16786924"/>
          <a:ext cx="889000" cy="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156274</xdr:rowOff>
    </xdr:from>
    <xdr:to>
      <xdr:col>41</xdr:col>
      <xdr:colOff>50800</xdr:colOff>
      <xdr:row>98</xdr:row>
      <xdr:rowOff>81828</xdr:rowOff>
    </xdr:to>
    <xdr:cxnSp macro="">
      <xdr:nvCxnSpPr>
        <xdr:cNvPr id="471" name="直線コネクタ 470"/>
        <xdr:cNvCxnSpPr/>
      </xdr:nvCxnSpPr>
      <xdr:spPr>
        <a:xfrm flipV="1">
          <a:off x="6972300" y="16786924"/>
          <a:ext cx="889000" cy="9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109094</xdr:rowOff>
    </xdr:from>
    <xdr:to>
      <xdr:col>55</xdr:col>
      <xdr:colOff>50800</xdr:colOff>
      <xdr:row>98</xdr:row>
      <xdr:rowOff>39244</xdr:rowOff>
    </xdr:to>
    <xdr:sp macro="" textlink="">
      <xdr:nvSpPr>
        <xdr:cNvPr id="481" name="楕円 480"/>
        <xdr:cNvSpPr/>
      </xdr:nvSpPr>
      <xdr:spPr>
        <a:xfrm>
          <a:off x="10426700" y="167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24021</xdr:rowOff>
    </xdr:from>
    <xdr:ext cx="534377" cy="259045"/>
    <xdr:sp macro="" textlink="">
      <xdr:nvSpPr>
        <xdr:cNvPr id="482" name="普通建設事業費 （ うち更新整備　）該当値テキスト"/>
        <xdr:cNvSpPr txBox="1"/>
      </xdr:nvSpPr>
      <xdr:spPr>
        <a:xfrm>
          <a:off x="10528300" y="166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37178</xdr:rowOff>
    </xdr:from>
    <xdr:to>
      <xdr:col>50</xdr:col>
      <xdr:colOff>165100</xdr:colOff>
      <xdr:row>97</xdr:row>
      <xdr:rowOff>138778</xdr:rowOff>
    </xdr:to>
    <xdr:sp macro="" textlink="">
      <xdr:nvSpPr>
        <xdr:cNvPr id="483" name="楕円 482"/>
        <xdr:cNvSpPr/>
      </xdr:nvSpPr>
      <xdr:spPr>
        <a:xfrm>
          <a:off x="9588500" y="1666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129905</xdr:rowOff>
    </xdr:from>
    <xdr:ext cx="534377" cy="259045"/>
    <xdr:sp macro="" textlink="">
      <xdr:nvSpPr>
        <xdr:cNvPr id="484" name="テキスト ボックス 483"/>
        <xdr:cNvSpPr txBox="1"/>
      </xdr:nvSpPr>
      <xdr:spPr>
        <a:xfrm>
          <a:off x="9372111" y="1676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114810</xdr:rowOff>
    </xdr:from>
    <xdr:to>
      <xdr:col>46</xdr:col>
      <xdr:colOff>38100</xdr:colOff>
      <xdr:row>98</xdr:row>
      <xdr:rowOff>44960</xdr:rowOff>
    </xdr:to>
    <xdr:sp macro="" textlink="">
      <xdr:nvSpPr>
        <xdr:cNvPr id="485" name="楕円 484"/>
        <xdr:cNvSpPr/>
      </xdr:nvSpPr>
      <xdr:spPr>
        <a:xfrm>
          <a:off x="8699500" y="1674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36087</xdr:rowOff>
    </xdr:from>
    <xdr:ext cx="534377" cy="259045"/>
    <xdr:sp macro="" textlink="">
      <xdr:nvSpPr>
        <xdr:cNvPr id="486" name="テキスト ボックス 485"/>
        <xdr:cNvSpPr txBox="1"/>
      </xdr:nvSpPr>
      <xdr:spPr>
        <a:xfrm>
          <a:off x="8483111" y="168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105474</xdr:rowOff>
    </xdr:from>
    <xdr:to>
      <xdr:col>41</xdr:col>
      <xdr:colOff>101600</xdr:colOff>
      <xdr:row>98</xdr:row>
      <xdr:rowOff>35624</xdr:rowOff>
    </xdr:to>
    <xdr:sp macro="" textlink="">
      <xdr:nvSpPr>
        <xdr:cNvPr id="487" name="楕円 486"/>
        <xdr:cNvSpPr/>
      </xdr:nvSpPr>
      <xdr:spPr>
        <a:xfrm>
          <a:off x="7810500" y="167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26751</xdr:rowOff>
    </xdr:from>
    <xdr:ext cx="534377" cy="259045"/>
    <xdr:sp macro="" textlink="">
      <xdr:nvSpPr>
        <xdr:cNvPr id="488" name="テキスト ボックス 487"/>
        <xdr:cNvSpPr txBox="1"/>
      </xdr:nvSpPr>
      <xdr:spPr>
        <a:xfrm>
          <a:off x="7594111" y="168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31028</xdr:rowOff>
    </xdr:from>
    <xdr:to>
      <xdr:col>36</xdr:col>
      <xdr:colOff>165100</xdr:colOff>
      <xdr:row>98</xdr:row>
      <xdr:rowOff>132628</xdr:rowOff>
    </xdr:to>
    <xdr:sp macro="" textlink="">
      <xdr:nvSpPr>
        <xdr:cNvPr id="489" name="楕円 488"/>
        <xdr:cNvSpPr/>
      </xdr:nvSpPr>
      <xdr:spPr>
        <a:xfrm>
          <a:off x="6921500" y="1683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123755</xdr:rowOff>
    </xdr:from>
    <xdr:ext cx="534377" cy="259045"/>
    <xdr:sp macro="" textlink="">
      <xdr:nvSpPr>
        <xdr:cNvPr id="490" name="テキスト ボックス 489"/>
        <xdr:cNvSpPr txBox="1"/>
      </xdr:nvSpPr>
      <xdr:spPr>
        <a:xfrm>
          <a:off x="6705111" y="1692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42804</xdr:rowOff>
    </xdr:from>
    <xdr:to>
      <xdr:col>81</xdr:col>
      <xdr:colOff>50800</xdr:colOff>
      <xdr:row>39</xdr:row>
      <xdr:rowOff>44450</xdr:rowOff>
    </xdr:to>
    <xdr:cxnSp macro="">
      <xdr:nvCxnSpPr>
        <xdr:cNvPr id="522" name="直線コネクタ 521"/>
        <xdr:cNvCxnSpPr/>
      </xdr:nvCxnSpPr>
      <xdr:spPr>
        <a:xfrm>
          <a:off x="14592300" y="67293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42804</xdr:rowOff>
    </xdr:from>
    <xdr:to>
      <xdr:col>76</xdr:col>
      <xdr:colOff>114300</xdr:colOff>
      <xdr:row>39</xdr:row>
      <xdr:rowOff>44450</xdr:rowOff>
    </xdr:to>
    <xdr:cxnSp macro="">
      <xdr:nvCxnSpPr>
        <xdr:cNvPr id="525" name="直線コネクタ 524"/>
        <xdr:cNvCxnSpPr/>
      </xdr:nvCxnSpPr>
      <xdr:spPr>
        <a:xfrm flipV="1">
          <a:off x="13703300" y="67293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163454</xdr:rowOff>
    </xdr:from>
    <xdr:to>
      <xdr:col>76</xdr:col>
      <xdr:colOff>165100</xdr:colOff>
      <xdr:row>39</xdr:row>
      <xdr:rowOff>93604</xdr:rowOff>
    </xdr:to>
    <xdr:sp macro="" textlink="">
      <xdr:nvSpPr>
        <xdr:cNvPr id="542" name="楕円 541"/>
        <xdr:cNvSpPr/>
      </xdr:nvSpPr>
      <xdr:spPr>
        <a:xfrm>
          <a:off x="14541500" y="667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84731</xdr:rowOff>
    </xdr:from>
    <xdr:ext cx="378565" cy="259045"/>
    <xdr:sp macro="" textlink="">
      <xdr:nvSpPr>
        <xdr:cNvPr id="543" name="テキスト ボックス 542"/>
        <xdr:cNvSpPr txBox="1"/>
      </xdr:nvSpPr>
      <xdr:spPr>
        <a:xfrm>
          <a:off x="14403017" y="677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89984</xdr:rowOff>
    </xdr:from>
    <xdr:to>
      <xdr:col>85</xdr:col>
      <xdr:colOff>127000</xdr:colOff>
      <xdr:row>77</xdr:row>
      <xdr:rowOff>90218</xdr:rowOff>
    </xdr:to>
    <xdr:cxnSp macro="">
      <xdr:nvCxnSpPr>
        <xdr:cNvPr id="623" name="直線コネクタ 622"/>
        <xdr:cNvCxnSpPr/>
      </xdr:nvCxnSpPr>
      <xdr:spPr>
        <a:xfrm>
          <a:off x="15481300" y="13291634"/>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89984</xdr:rowOff>
    </xdr:from>
    <xdr:to>
      <xdr:col>81</xdr:col>
      <xdr:colOff>50800</xdr:colOff>
      <xdr:row>77</xdr:row>
      <xdr:rowOff>98996</xdr:rowOff>
    </xdr:to>
    <xdr:cxnSp macro="">
      <xdr:nvCxnSpPr>
        <xdr:cNvPr id="626" name="直線コネクタ 625"/>
        <xdr:cNvCxnSpPr/>
      </xdr:nvCxnSpPr>
      <xdr:spPr>
        <a:xfrm flipV="1">
          <a:off x="14592300" y="13291634"/>
          <a:ext cx="8890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98996</xdr:rowOff>
    </xdr:from>
    <xdr:to>
      <xdr:col>76</xdr:col>
      <xdr:colOff>114300</xdr:colOff>
      <xdr:row>77</xdr:row>
      <xdr:rowOff>116039</xdr:rowOff>
    </xdr:to>
    <xdr:cxnSp macro="">
      <xdr:nvCxnSpPr>
        <xdr:cNvPr id="629" name="直線コネクタ 628"/>
        <xdr:cNvCxnSpPr/>
      </xdr:nvCxnSpPr>
      <xdr:spPr>
        <a:xfrm flipV="1">
          <a:off x="13703300" y="13300646"/>
          <a:ext cx="889000" cy="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116039</xdr:rowOff>
    </xdr:from>
    <xdr:to>
      <xdr:col>71</xdr:col>
      <xdr:colOff>177800</xdr:colOff>
      <xdr:row>77</xdr:row>
      <xdr:rowOff>139280</xdr:rowOff>
    </xdr:to>
    <xdr:cxnSp macro="">
      <xdr:nvCxnSpPr>
        <xdr:cNvPr id="632" name="直線コネクタ 631"/>
        <xdr:cNvCxnSpPr/>
      </xdr:nvCxnSpPr>
      <xdr:spPr>
        <a:xfrm flipV="1">
          <a:off x="12814300" y="13317689"/>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39418</xdr:rowOff>
    </xdr:from>
    <xdr:to>
      <xdr:col>85</xdr:col>
      <xdr:colOff>177800</xdr:colOff>
      <xdr:row>77</xdr:row>
      <xdr:rowOff>141018</xdr:rowOff>
    </xdr:to>
    <xdr:sp macro="" textlink="">
      <xdr:nvSpPr>
        <xdr:cNvPr id="642" name="楕円 641"/>
        <xdr:cNvSpPr/>
      </xdr:nvSpPr>
      <xdr:spPr>
        <a:xfrm>
          <a:off x="16268700" y="132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17845</xdr:rowOff>
    </xdr:from>
    <xdr:ext cx="534377" cy="259045"/>
    <xdr:sp macro="" textlink="">
      <xdr:nvSpPr>
        <xdr:cNvPr id="643" name="公債費該当値テキスト"/>
        <xdr:cNvSpPr txBox="1"/>
      </xdr:nvSpPr>
      <xdr:spPr>
        <a:xfrm>
          <a:off x="16370300" y="1321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39184</xdr:rowOff>
    </xdr:from>
    <xdr:to>
      <xdr:col>81</xdr:col>
      <xdr:colOff>101600</xdr:colOff>
      <xdr:row>77</xdr:row>
      <xdr:rowOff>140784</xdr:rowOff>
    </xdr:to>
    <xdr:sp macro="" textlink="">
      <xdr:nvSpPr>
        <xdr:cNvPr id="644" name="楕円 643"/>
        <xdr:cNvSpPr/>
      </xdr:nvSpPr>
      <xdr:spPr>
        <a:xfrm>
          <a:off x="15430500" y="1324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131911</xdr:rowOff>
    </xdr:from>
    <xdr:ext cx="534377" cy="259045"/>
    <xdr:sp macro="" textlink="">
      <xdr:nvSpPr>
        <xdr:cNvPr id="645" name="テキスト ボックス 644"/>
        <xdr:cNvSpPr txBox="1"/>
      </xdr:nvSpPr>
      <xdr:spPr>
        <a:xfrm>
          <a:off x="15214111" y="1333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48196</xdr:rowOff>
    </xdr:from>
    <xdr:to>
      <xdr:col>76</xdr:col>
      <xdr:colOff>165100</xdr:colOff>
      <xdr:row>77</xdr:row>
      <xdr:rowOff>149796</xdr:rowOff>
    </xdr:to>
    <xdr:sp macro="" textlink="">
      <xdr:nvSpPr>
        <xdr:cNvPr id="646" name="楕円 645"/>
        <xdr:cNvSpPr/>
      </xdr:nvSpPr>
      <xdr:spPr>
        <a:xfrm>
          <a:off x="14541500" y="132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140923</xdr:rowOff>
    </xdr:from>
    <xdr:ext cx="534377" cy="259045"/>
    <xdr:sp macro="" textlink="">
      <xdr:nvSpPr>
        <xdr:cNvPr id="647" name="テキスト ボックス 646"/>
        <xdr:cNvSpPr txBox="1"/>
      </xdr:nvSpPr>
      <xdr:spPr>
        <a:xfrm>
          <a:off x="14325111" y="1334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65239</xdr:rowOff>
    </xdr:from>
    <xdr:to>
      <xdr:col>72</xdr:col>
      <xdr:colOff>38100</xdr:colOff>
      <xdr:row>77</xdr:row>
      <xdr:rowOff>166839</xdr:rowOff>
    </xdr:to>
    <xdr:sp macro="" textlink="">
      <xdr:nvSpPr>
        <xdr:cNvPr id="648" name="楕円 647"/>
        <xdr:cNvSpPr/>
      </xdr:nvSpPr>
      <xdr:spPr>
        <a:xfrm>
          <a:off x="13652500" y="1326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157966</xdr:rowOff>
    </xdr:from>
    <xdr:ext cx="534377" cy="259045"/>
    <xdr:sp macro="" textlink="">
      <xdr:nvSpPr>
        <xdr:cNvPr id="649" name="テキスト ボックス 648"/>
        <xdr:cNvSpPr txBox="1"/>
      </xdr:nvSpPr>
      <xdr:spPr>
        <a:xfrm>
          <a:off x="13436111" y="1335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88480</xdr:rowOff>
    </xdr:from>
    <xdr:to>
      <xdr:col>67</xdr:col>
      <xdr:colOff>101600</xdr:colOff>
      <xdr:row>78</xdr:row>
      <xdr:rowOff>18630</xdr:rowOff>
    </xdr:to>
    <xdr:sp macro="" textlink="">
      <xdr:nvSpPr>
        <xdr:cNvPr id="650" name="楕円 649"/>
        <xdr:cNvSpPr/>
      </xdr:nvSpPr>
      <xdr:spPr>
        <a:xfrm>
          <a:off x="12763500" y="1329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9757</xdr:rowOff>
    </xdr:from>
    <xdr:ext cx="534377" cy="259045"/>
    <xdr:sp macro="" textlink="">
      <xdr:nvSpPr>
        <xdr:cNvPr id="651" name="テキスト ボックス 650"/>
        <xdr:cNvSpPr txBox="1"/>
      </xdr:nvSpPr>
      <xdr:spPr>
        <a:xfrm>
          <a:off x="12547111" y="1338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104276</xdr:rowOff>
    </xdr:from>
    <xdr:to>
      <xdr:col>85</xdr:col>
      <xdr:colOff>127000</xdr:colOff>
      <xdr:row>98</xdr:row>
      <xdr:rowOff>81708</xdr:rowOff>
    </xdr:to>
    <xdr:cxnSp macro="">
      <xdr:nvCxnSpPr>
        <xdr:cNvPr id="678" name="直線コネクタ 677"/>
        <xdr:cNvCxnSpPr/>
      </xdr:nvCxnSpPr>
      <xdr:spPr>
        <a:xfrm flipV="1">
          <a:off x="15481300" y="16734926"/>
          <a:ext cx="838200" cy="1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52750</xdr:rowOff>
    </xdr:from>
    <xdr:to>
      <xdr:col>81</xdr:col>
      <xdr:colOff>50800</xdr:colOff>
      <xdr:row>98</xdr:row>
      <xdr:rowOff>81708</xdr:rowOff>
    </xdr:to>
    <xdr:cxnSp macro="">
      <xdr:nvCxnSpPr>
        <xdr:cNvPr id="681" name="直線コネクタ 680"/>
        <xdr:cNvCxnSpPr/>
      </xdr:nvCxnSpPr>
      <xdr:spPr>
        <a:xfrm>
          <a:off x="14592300" y="16854850"/>
          <a:ext cx="889000" cy="2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52750</xdr:rowOff>
    </xdr:from>
    <xdr:to>
      <xdr:col>76</xdr:col>
      <xdr:colOff>114300</xdr:colOff>
      <xdr:row>98</xdr:row>
      <xdr:rowOff>90331</xdr:rowOff>
    </xdr:to>
    <xdr:cxnSp macro="">
      <xdr:nvCxnSpPr>
        <xdr:cNvPr id="684" name="直線コネクタ 683"/>
        <xdr:cNvCxnSpPr/>
      </xdr:nvCxnSpPr>
      <xdr:spPr>
        <a:xfrm flipV="1">
          <a:off x="13703300" y="16854850"/>
          <a:ext cx="889000" cy="3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21861</xdr:rowOff>
    </xdr:from>
    <xdr:to>
      <xdr:col>71</xdr:col>
      <xdr:colOff>177800</xdr:colOff>
      <xdr:row>98</xdr:row>
      <xdr:rowOff>90331</xdr:rowOff>
    </xdr:to>
    <xdr:cxnSp macro="">
      <xdr:nvCxnSpPr>
        <xdr:cNvPr id="687" name="直線コネクタ 686"/>
        <xdr:cNvCxnSpPr/>
      </xdr:nvCxnSpPr>
      <xdr:spPr>
        <a:xfrm>
          <a:off x="12814300" y="16823961"/>
          <a:ext cx="889000" cy="6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53476</xdr:rowOff>
    </xdr:from>
    <xdr:to>
      <xdr:col>85</xdr:col>
      <xdr:colOff>177800</xdr:colOff>
      <xdr:row>97</xdr:row>
      <xdr:rowOff>155076</xdr:rowOff>
    </xdr:to>
    <xdr:sp macro="" textlink="">
      <xdr:nvSpPr>
        <xdr:cNvPr id="697" name="楕円 696"/>
        <xdr:cNvSpPr/>
      </xdr:nvSpPr>
      <xdr:spPr>
        <a:xfrm>
          <a:off x="16268700" y="166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31903</xdr:rowOff>
    </xdr:from>
    <xdr:ext cx="534377" cy="259045"/>
    <xdr:sp macro="" textlink="">
      <xdr:nvSpPr>
        <xdr:cNvPr id="698" name="積立金該当値テキスト"/>
        <xdr:cNvSpPr txBox="1"/>
      </xdr:nvSpPr>
      <xdr:spPr>
        <a:xfrm>
          <a:off x="16370300" y="1666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30908</xdr:rowOff>
    </xdr:from>
    <xdr:to>
      <xdr:col>81</xdr:col>
      <xdr:colOff>101600</xdr:colOff>
      <xdr:row>98</xdr:row>
      <xdr:rowOff>132508</xdr:rowOff>
    </xdr:to>
    <xdr:sp macro="" textlink="">
      <xdr:nvSpPr>
        <xdr:cNvPr id="699" name="楕円 698"/>
        <xdr:cNvSpPr/>
      </xdr:nvSpPr>
      <xdr:spPr>
        <a:xfrm>
          <a:off x="15430500" y="168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123635</xdr:rowOff>
    </xdr:from>
    <xdr:ext cx="469744" cy="259045"/>
    <xdr:sp macro="" textlink="">
      <xdr:nvSpPr>
        <xdr:cNvPr id="700" name="テキスト ボックス 699"/>
        <xdr:cNvSpPr txBox="1"/>
      </xdr:nvSpPr>
      <xdr:spPr>
        <a:xfrm>
          <a:off x="15246428" y="1692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1950</xdr:rowOff>
    </xdr:from>
    <xdr:to>
      <xdr:col>76</xdr:col>
      <xdr:colOff>165100</xdr:colOff>
      <xdr:row>98</xdr:row>
      <xdr:rowOff>103550</xdr:rowOff>
    </xdr:to>
    <xdr:sp macro="" textlink="">
      <xdr:nvSpPr>
        <xdr:cNvPr id="701" name="楕円 700"/>
        <xdr:cNvSpPr/>
      </xdr:nvSpPr>
      <xdr:spPr>
        <a:xfrm>
          <a:off x="14541500" y="1680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94677</xdr:rowOff>
    </xdr:from>
    <xdr:ext cx="469744" cy="259045"/>
    <xdr:sp macro="" textlink="">
      <xdr:nvSpPr>
        <xdr:cNvPr id="702" name="テキスト ボックス 701"/>
        <xdr:cNvSpPr txBox="1"/>
      </xdr:nvSpPr>
      <xdr:spPr>
        <a:xfrm>
          <a:off x="14357428" y="1689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39531</xdr:rowOff>
    </xdr:from>
    <xdr:to>
      <xdr:col>72</xdr:col>
      <xdr:colOff>38100</xdr:colOff>
      <xdr:row>98</xdr:row>
      <xdr:rowOff>141131</xdr:rowOff>
    </xdr:to>
    <xdr:sp macro="" textlink="">
      <xdr:nvSpPr>
        <xdr:cNvPr id="703" name="楕円 702"/>
        <xdr:cNvSpPr/>
      </xdr:nvSpPr>
      <xdr:spPr>
        <a:xfrm>
          <a:off x="13652500" y="1684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132258</xdr:rowOff>
    </xdr:from>
    <xdr:ext cx="469744" cy="259045"/>
    <xdr:sp macro="" textlink="">
      <xdr:nvSpPr>
        <xdr:cNvPr id="704" name="テキスト ボックス 703"/>
        <xdr:cNvSpPr txBox="1"/>
      </xdr:nvSpPr>
      <xdr:spPr>
        <a:xfrm>
          <a:off x="13468428" y="1693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142511</xdr:rowOff>
    </xdr:from>
    <xdr:to>
      <xdr:col>67</xdr:col>
      <xdr:colOff>101600</xdr:colOff>
      <xdr:row>98</xdr:row>
      <xdr:rowOff>72661</xdr:rowOff>
    </xdr:to>
    <xdr:sp macro="" textlink="">
      <xdr:nvSpPr>
        <xdr:cNvPr id="705" name="楕円 704"/>
        <xdr:cNvSpPr/>
      </xdr:nvSpPr>
      <xdr:spPr>
        <a:xfrm>
          <a:off x="12763500" y="1677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63788</xdr:rowOff>
    </xdr:from>
    <xdr:ext cx="534377" cy="259045"/>
    <xdr:sp macro="" textlink="">
      <xdr:nvSpPr>
        <xdr:cNvPr id="706" name="テキスト ボックス 705"/>
        <xdr:cNvSpPr txBox="1"/>
      </xdr:nvSpPr>
      <xdr:spPr>
        <a:xfrm>
          <a:off x="12547111" y="1686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138602</xdr:rowOff>
    </xdr:from>
    <xdr:to>
      <xdr:col>116</xdr:col>
      <xdr:colOff>63500</xdr:colOff>
      <xdr:row>38</xdr:row>
      <xdr:rowOff>139700</xdr:rowOff>
    </xdr:to>
    <xdr:cxnSp macro="">
      <xdr:nvCxnSpPr>
        <xdr:cNvPr id="733" name="直線コネクタ 732"/>
        <xdr:cNvCxnSpPr/>
      </xdr:nvCxnSpPr>
      <xdr:spPr>
        <a:xfrm>
          <a:off x="21323300" y="6653702"/>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138054</xdr:rowOff>
    </xdr:from>
    <xdr:to>
      <xdr:col>111</xdr:col>
      <xdr:colOff>177800</xdr:colOff>
      <xdr:row>38</xdr:row>
      <xdr:rowOff>138602</xdr:rowOff>
    </xdr:to>
    <xdr:cxnSp macro="">
      <xdr:nvCxnSpPr>
        <xdr:cNvPr id="736" name="直線コネクタ 735"/>
        <xdr:cNvCxnSpPr/>
      </xdr:nvCxnSpPr>
      <xdr:spPr>
        <a:xfrm>
          <a:off x="20434300" y="6653154"/>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137506</xdr:rowOff>
    </xdr:from>
    <xdr:to>
      <xdr:col>107</xdr:col>
      <xdr:colOff>50800</xdr:colOff>
      <xdr:row>38</xdr:row>
      <xdr:rowOff>138054</xdr:rowOff>
    </xdr:to>
    <xdr:cxnSp macro="">
      <xdr:nvCxnSpPr>
        <xdr:cNvPr id="739" name="直線コネクタ 738"/>
        <xdr:cNvCxnSpPr/>
      </xdr:nvCxnSpPr>
      <xdr:spPr>
        <a:xfrm>
          <a:off x="19545300" y="6652606"/>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137506</xdr:rowOff>
    </xdr:from>
    <xdr:to>
      <xdr:col>102</xdr:col>
      <xdr:colOff>114300</xdr:colOff>
      <xdr:row>38</xdr:row>
      <xdr:rowOff>139700</xdr:rowOff>
    </xdr:to>
    <xdr:cxnSp macro="">
      <xdr:nvCxnSpPr>
        <xdr:cNvPr id="742" name="直線コネクタ 741"/>
        <xdr:cNvCxnSpPr/>
      </xdr:nvCxnSpPr>
      <xdr:spPr>
        <a:xfrm flipV="1">
          <a:off x="18656300" y="6652606"/>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87802</xdr:rowOff>
    </xdr:from>
    <xdr:to>
      <xdr:col>112</xdr:col>
      <xdr:colOff>38100</xdr:colOff>
      <xdr:row>39</xdr:row>
      <xdr:rowOff>17952</xdr:rowOff>
    </xdr:to>
    <xdr:sp macro="" textlink="">
      <xdr:nvSpPr>
        <xdr:cNvPr id="754" name="楕円 753"/>
        <xdr:cNvSpPr/>
      </xdr:nvSpPr>
      <xdr:spPr>
        <a:xfrm>
          <a:off x="21272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9079</xdr:rowOff>
    </xdr:from>
    <xdr:ext cx="313932" cy="259045"/>
    <xdr:sp macro="" textlink="">
      <xdr:nvSpPr>
        <xdr:cNvPr id="755" name="テキスト ボックス 754"/>
        <xdr:cNvSpPr txBox="1"/>
      </xdr:nvSpPr>
      <xdr:spPr>
        <a:xfrm>
          <a:off x="21166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87254</xdr:rowOff>
    </xdr:from>
    <xdr:to>
      <xdr:col>107</xdr:col>
      <xdr:colOff>101600</xdr:colOff>
      <xdr:row>39</xdr:row>
      <xdr:rowOff>17404</xdr:rowOff>
    </xdr:to>
    <xdr:sp macro="" textlink="">
      <xdr:nvSpPr>
        <xdr:cNvPr id="756" name="楕円 755"/>
        <xdr:cNvSpPr/>
      </xdr:nvSpPr>
      <xdr:spPr>
        <a:xfrm>
          <a:off x="203835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8531</xdr:rowOff>
    </xdr:from>
    <xdr:ext cx="313932" cy="259045"/>
    <xdr:sp macro="" textlink="">
      <xdr:nvSpPr>
        <xdr:cNvPr id="757" name="テキスト ボックス 756"/>
        <xdr:cNvSpPr txBox="1"/>
      </xdr:nvSpPr>
      <xdr:spPr>
        <a:xfrm>
          <a:off x="20277333" y="66950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86706</xdr:rowOff>
    </xdr:from>
    <xdr:to>
      <xdr:col>102</xdr:col>
      <xdr:colOff>165100</xdr:colOff>
      <xdr:row>39</xdr:row>
      <xdr:rowOff>16856</xdr:rowOff>
    </xdr:to>
    <xdr:sp macro="" textlink="">
      <xdr:nvSpPr>
        <xdr:cNvPr id="758" name="楕円 757"/>
        <xdr:cNvSpPr/>
      </xdr:nvSpPr>
      <xdr:spPr>
        <a:xfrm>
          <a:off x="19494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7983</xdr:rowOff>
    </xdr:from>
    <xdr:ext cx="313932" cy="259045"/>
    <xdr:sp macro="" textlink="">
      <xdr:nvSpPr>
        <xdr:cNvPr id="759" name="テキスト ボックス 758"/>
        <xdr:cNvSpPr txBox="1"/>
      </xdr:nvSpPr>
      <xdr:spPr>
        <a:xfrm>
          <a:off x="19388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76454</xdr:rowOff>
    </xdr:from>
    <xdr:to>
      <xdr:col>116</xdr:col>
      <xdr:colOff>63500</xdr:colOff>
      <xdr:row>59</xdr:row>
      <xdr:rowOff>78119</xdr:rowOff>
    </xdr:to>
    <xdr:cxnSp macro="">
      <xdr:nvCxnSpPr>
        <xdr:cNvPr id="792" name="直線コネクタ 791"/>
        <xdr:cNvCxnSpPr/>
      </xdr:nvCxnSpPr>
      <xdr:spPr>
        <a:xfrm flipV="1">
          <a:off x="21323300" y="10192004"/>
          <a:ext cx="8382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78119</xdr:rowOff>
    </xdr:from>
    <xdr:to>
      <xdr:col>111</xdr:col>
      <xdr:colOff>177800</xdr:colOff>
      <xdr:row>59</xdr:row>
      <xdr:rowOff>81614</xdr:rowOff>
    </xdr:to>
    <xdr:cxnSp macro="">
      <xdr:nvCxnSpPr>
        <xdr:cNvPr id="795" name="直線コネクタ 794"/>
        <xdr:cNvCxnSpPr/>
      </xdr:nvCxnSpPr>
      <xdr:spPr>
        <a:xfrm flipV="1">
          <a:off x="20434300" y="10193669"/>
          <a:ext cx="889000" cy="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81614</xdr:rowOff>
    </xdr:from>
    <xdr:to>
      <xdr:col>107</xdr:col>
      <xdr:colOff>50800</xdr:colOff>
      <xdr:row>59</xdr:row>
      <xdr:rowOff>85391</xdr:rowOff>
    </xdr:to>
    <xdr:cxnSp macro="">
      <xdr:nvCxnSpPr>
        <xdr:cNvPr id="798" name="直線コネクタ 797"/>
        <xdr:cNvCxnSpPr/>
      </xdr:nvCxnSpPr>
      <xdr:spPr>
        <a:xfrm flipV="1">
          <a:off x="19545300" y="10197164"/>
          <a:ext cx="889000" cy="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85391</xdr:rowOff>
    </xdr:from>
    <xdr:to>
      <xdr:col>102</xdr:col>
      <xdr:colOff>114300</xdr:colOff>
      <xdr:row>59</xdr:row>
      <xdr:rowOff>90246</xdr:rowOff>
    </xdr:to>
    <xdr:cxnSp macro="">
      <xdr:nvCxnSpPr>
        <xdr:cNvPr id="801" name="直線コネクタ 800"/>
        <xdr:cNvCxnSpPr/>
      </xdr:nvCxnSpPr>
      <xdr:spPr>
        <a:xfrm flipV="1">
          <a:off x="18656300" y="10200941"/>
          <a:ext cx="889000" cy="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25654</xdr:rowOff>
    </xdr:from>
    <xdr:to>
      <xdr:col>116</xdr:col>
      <xdr:colOff>114300</xdr:colOff>
      <xdr:row>59</xdr:row>
      <xdr:rowOff>127254</xdr:rowOff>
    </xdr:to>
    <xdr:sp macro="" textlink="">
      <xdr:nvSpPr>
        <xdr:cNvPr id="811" name="楕円 810"/>
        <xdr:cNvSpPr/>
      </xdr:nvSpPr>
      <xdr:spPr>
        <a:xfrm>
          <a:off x="22110700" y="101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469744" cy="259045"/>
    <xdr:sp macro="" textlink="">
      <xdr:nvSpPr>
        <xdr:cNvPr id="812" name="貸付金該当値テキスト"/>
        <xdr:cNvSpPr txBox="1"/>
      </xdr:nvSpPr>
      <xdr:spPr>
        <a:xfrm>
          <a:off x="22212300" y="1009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27319</xdr:rowOff>
    </xdr:from>
    <xdr:to>
      <xdr:col>112</xdr:col>
      <xdr:colOff>38100</xdr:colOff>
      <xdr:row>59</xdr:row>
      <xdr:rowOff>128919</xdr:rowOff>
    </xdr:to>
    <xdr:sp macro="" textlink="">
      <xdr:nvSpPr>
        <xdr:cNvPr id="813" name="楕円 812"/>
        <xdr:cNvSpPr/>
      </xdr:nvSpPr>
      <xdr:spPr>
        <a:xfrm>
          <a:off x="21272500" y="1014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120046</xdr:rowOff>
    </xdr:from>
    <xdr:ext cx="469744" cy="259045"/>
    <xdr:sp macro="" textlink="">
      <xdr:nvSpPr>
        <xdr:cNvPr id="814" name="テキスト ボックス 813"/>
        <xdr:cNvSpPr txBox="1"/>
      </xdr:nvSpPr>
      <xdr:spPr>
        <a:xfrm>
          <a:off x="21088428" y="1023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30814</xdr:rowOff>
    </xdr:from>
    <xdr:to>
      <xdr:col>107</xdr:col>
      <xdr:colOff>101600</xdr:colOff>
      <xdr:row>59</xdr:row>
      <xdr:rowOff>132414</xdr:rowOff>
    </xdr:to>
    <xdr:sp macro="" textlink="">
      <xdr:nvSpPr>
        <xdr:cNvPr id="815" name="楕円 814"/>
        <xdr:cNvSpPr/>
      </xdr:nvSpPr>
      <xdr:spPr>
        <a:xfrm>
          <a:off x="20383500" y="1014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123541</xdr:rowOff>
    </xdr:from>
    <xdr:ext cx="469744" cy="259045"/>
    <xdr:sp macro="" textlink="">
      <xdr:nvSpPr>
        <xdr:cNvPr id="816" name="テキスト ボックス 815"/>
        <xdr:cNvSpPr txBox="1"/>
      </xdr:nvSpPr>
      <xdr:spPr>
        <a:xfrm>
          <a:off x="20199428" y="1023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34591</xdr:rowOff>
    </xdr:from>
    <xdr:to>
      <xdr:col>102</xdr:col>
      <xdr:colOff>165100</xdr:colOff>
      <xdr:row>59</xdr:row>
      <xdr:rowOff>136191</xdr:rowOff>
    </xdr:to>
    <xdr:sp macro="" textlink="">
      <xdr:nvSpPr>
        <xdr:cNvPr id="817" name="楕円 816"/>
        <xdr:cNvSpPr/>
      </xdr:nvSpPr>
      <xdr:spPr>
        <a:xfrm>
          <a:off x="19494500" y="1015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127318</xdr:rowOff>
    </xdr:from>
    <xdr:ext cx="469744" cy="259045"/>
    <xdr:sp macro="" textlink="">
      <xdr:nvSpPr>
        <xdr:cNvPr id="818" name="テキスト ボックス 817"/>
        <xdr:cNvSpPr txBox="1"/>
      </xdr:nvSpPr>
      <xdr:spPr>
        <a:xfrm>
          <a:off x="19310428" y="1024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39446</xdr:rowOff>
    </xdr:from>
    <xdr:to>
      <xdr:col>98</xdr:col>
      <xdr:colOff>38100</xdr:colOff>
      <xdr:row>59</xdr:row>
      <xdr:rowOff>141046</xdr:rowOff>
    </xdr:to>
    <xdr:sp macro="" textlink="">
      <xdr:nvSpPr>
        <xdr:cNvPr id="819" name="楕円 818"/>
        <xdr:cNvSpPr/>
      </xdr:nvSpPr>
      <xdr:spPr>
        <a:xfrm>
          <a:off x="18605500" y="101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132173</xdr:rowOff>
    </xdr:from>
    <xdr:ext cx="378565" cy="259045"/>
    <xdr:sp macro="" textlink="">
      <xdr:nvSpPr>
        <xdr:cNvPr id="820" name="テキスト ボックス 819"/>
        <xdr:cNvSpPr txBox="1"/>
      </xdr:nvSpPr>
      <xdr:spPr>
        <a:xfrm>
          <a:off x="18467017" y="10247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168422</xdr:rowOff>
    </xdr:from>
    <xdr:to>
      <xdr:col>116</xdr:col>
      <xdr:colOff>63500</xdr:colOff>
      <xdr:row>76</xdr:row>
      <xdr:rowOff>19979</xdr:rowOff>
    </xdr:to>
    <xdr:cxnSp macro="">
      <xdr:nvCxnSpPr>
        <xdr:cNvPr id="852" name="直線コネクタ 851"/>
        <xdr:cNvCxnSpPr/>
      </xdr:nvCxnSpPr>
      <xdr:spPr>
        <a:xfrm flipV="1">
          <a:off x="21323300" y="13027172"/>
          <a:ext cx="838200" cy="2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3" name="繰出金平均値テキスト"/>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119535</xdr:rowOff>
    </xdr:from>
    <xdr:to>
      <xdr:col>111</xdr:col>
      <xdr:colOff>177800</xdr:colOff>
      <xdr:row>76</xdr:row>
      <xdr:rowOff>19979</xdr:rowOff>
    </xdr:to>
    <xdr:cxnSp macro="">
      <xdr:nvCxnSpPr>
        <xdr:cNvPr id="855" name="直線コネクタ 854"/>
        <xdr:cNvCxnSpPr/>
      </xdr:nvCxnSpPr>
      <xdr:spPr>
        <a:xfrm>
          <a:off x="20434300" y="12978285"/>
          <a:ext cx="889000" cy="7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107022</xdr:rowOff>
    </xdr:from>
    <xdr:ext cx="534377" cy="259045"/>
    <xdr:sp macro="" textlink="">
      <xdr:nvSpPr>
        <xdr:cNvPr id="857" name="テキスト ボックス 856"/>
        <xdr:cNvSpPr txBox="1"/>
      </xdr:nvSpPr>
      <xdr:spPr>
        <a:xfrm>
          <a:off x="21056111" y="1313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74778</xdr:rowOff>
    </xdr:from>
    <xdr:to>
      <xdr:col>107</xdr:col>
      <xdr:colOff>50800</xdr:colOff>
      <xdr:row>75</xdr:row>
      <xdr:rowOff>119535</xdr:rowOff>
    </xdr:to>
    <xdr:cxnSp macro="">
      <xdr:nvCxnSpPr>
        <xdr:cNvPr id="858" name="直線コネクタ 857"/>
        <xdr:cNvCxnSpPr/>
      </xdr:nvCxnSpPr>
      <xdr:spPr>
        <a:xfrm>
          <a:off x="19545300" y="12933528"/>
          <a:ext cx="889000" cy="4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74778</xdr:rowOff>
    </xdr:from>
    <xdr:to>
      <xdr:col>102</xdr:col>
      <xdr:colOff>114300</xdr:colOff>
      <xdr:row>75</xdr:row>
      <xdr:rowOff>143994</xdr:rowOff>
    </xdr:to>
    <xdr:cxnSp macro="">
      <xdr:nvCxnSpPr>
        <xdr:cNvPr id="861" name="直線コネクタ 860"/>
        <xdr:cNvCxnSpPr/>
      </xdr:nvCxnSpPr>
      <xdr:spPr>
        <a:xfrm flipV="1">
          <a:off x="18656300" y="12933528"/>
          <a:ext cx="889000" cy="6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38262</xdr:rowOff>
    </xdr:from>
    <xdr:ext cx="534377" cy="259045"/>
    <xdr:sp macro="" textlink="">
      <xdr:nvSpPr>
        <xdr:cNvPr id="863" name="テキスト ボックス 862"/>
        <xdr:cNvSpPr txBox="1"/>
      </xdr:nvSpPr>
      <xdr:spPr>
        <a:xfrm>
          <a:off x="19278111" y="1306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32481</xdr:rowOff>
    </xdr:from>
    <xdr:ext cx="534377" cy="259045"/>
    <xdr:sp macro="" textlink="">
      <xdr:nvSpPr>
        <xdr:cNvPr id="865" name="テキスト ボックス 864"/>
        <xdr:cNvSpPr txBox="1"/>
      </xdr:nvSpPr>
      <xdr:spPr>
        <a:xfrm>
          <a:off x="18389111" y="1306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117622</xdr:rowOff>
    </xdr:from>
    <xdr:to>
      <xdr:col>116</xdr:col>
      <xdr:colOff>114300</xdr:colOff>
      <xdr:row>76</xdr:row>
      <xdr:rowOff>47772</xdr:rowOff>
    </xdr:to>
    <xdr:sp macro="" textlink="">
      <xdr:nvSpPr>
        <xdr:cNvPr id="871" name="楕円 870"/>
        <xdr:cNvSpPr/>
      </xdr:nvSpPr>
      <xdr:spPr>
        <a:xfrm>
          <a:off x="22110700" y="1297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140499</xdr:rowOff>
    </xdr:from>
    <xdr:ext cx="534377" cy="259045"/>
    <xdr:sp macro="" textlink="">
      <xdr:nvSpPr>
        <xdr:cNvPr id="872" name="繰出金該当値テキスト"/>
        <xdr:cNvSpPr txBox="1"/>
      </xdr:nvSpPr>
      <xdr:spPr>
        <a:xfrm>
          <a:off x="22212300" y="128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140629</xdr:rowOff>
    </xdr:from>
    <xdr:to>
      <xdr:col>112</xdr:col>
      <xdr:colOff>38100</xdr:colOff>
      <xdr:row>76</xdr:row>
      <xdr:rowOff>70779</xdr:rowOff>
    </xdr:to>
    <xdr:sp macro="" textlink="">
      <xdr:nvSpPr>
        <xdr:cNvPr id="873" name="楕円 872"/>
        <xdr:cNvSpPr/>
      </xdr:nvSpPr>
      <xdr:spPr>
        <a:xfrm>
          <a:off x="21272500" y="1299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87306</xdr:rowOff>
    </xdr:from>
    <xdr:ext cx="534377" cy="259045"/>
    <xdr:sp macro="" textlink="">
      <xdr:nvSpPr>
        <xdr:cNvPr id="874" name="テキスト ボックス 873"/>
        <xdr:cNvSpPr txBox="1"/>
      </xdr:nvSpPr>
      <xdr:spPr>
        <a:xfrm>
          <a:off x="21056111" y="1277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68735</xdr:rowOff>
    </xdr:from>
    <xdr:to>
      <xdr:col>107</xdr:col>
      <xdr:colOff>101600</xdr:colOff>
      <xdr:row>75</xdr:row>
      <xdr:rowOff>170334</xdr:rowOff>
    </xdr:to>
    <xdr:sp macro="" textlink="">
      <xdr:nvSpPr>
        <xdr:cNvPr id="875" name="楕円 874"/>
        <xdr:cNvSpPr/>
      </xdr:nvSpPr>
      <xdr:spPr>
        <a:xfrm>
          <a:off x="20383500" y="12927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161461</xdr:rowOff>
    </xdr:from>
    <xdr:ext cx="534377" cy="259045"/>
    <xdr:sp macro="" textlink="">
      <xdr:nvSpPr>
        <xdr:cNvPr id="876" name="テキスト ボックス 875"/>
        <xdr:cNvSpPr txBox="1"/>
      </xdr:nvSpPr>
      <xdr:spPr>
        <a:xfrm>
          <a:off x="20167111" y="1302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23978</xdr:rowOff>
    </xdr:from>
    <xdr:to>
      <xdr:col>102</xdr:col>
      <xdr:colOff>165100</xdr:colOff>
      <xdr:row>75</xdr:row>
      <xdr:rowOff>125578</xdr:rowOff>
    </xdr:to>
    <xdr:sp macro="" textlink="">
      <xdr:nvSpPr>
        <xdr:cNvPr id="877" name="楕円 876"/>
        <xdr:cNvSpPr/>
      </xdr:nvSpPr>
      <xdr:spPr>
        <a:xfrm>
          <a:off x="19494500" y="128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142105</xdr:rowOff>
    </xdr:from>
    <xdr:ext cx="534377" cy="259045"/>
    <xdr:sp macro="" textlink="">
      <xdr:nvSpPr>
        <xdr:cNvPr id="878" name="テキスト ボックス 877"/>
        <xdr:cNvSpPr txBox="1"/>
      </xdr:nvSpPr>
      <xdr:spPr>
        <a:xfrm>
          <a:off x="19278111" y="1265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93194</xdr:rowOff>
    </xdr:from>
    <xdr:to>
      <xdr:col>98</xdr:col>
      <xdr:colOff>38100</xdr:colOff>
      <xdr:row>76</xdr:row>
      <xdr:rowOff>23344</xdr:rowOff>
    </xdr:to>
    <xdr:sp macro="" textlink="">
      <xdr:nvSpPr>
        <xdr:cNvPr id="879" name="楕円 878"/>
        <xdr:cNvSpPr/>
      </xdr:nvSpPr>
      <xdr:spPr>
        <a:xfrm>
          <a:off x="18605500" y="1295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39871</xdr:rowOff>
    </xdr:from>
    <xdr:ext cx="534377" cy="259045"/>
    <xdr:sp macro="" textlink="">
      <xdr:nvSpPr>
        <xdr:cNvPr id="880" name="テキスト ボックス 879"/>
        <xdr:cNvSpPr txBox="1"/>
      </xdr:nvSpPr>
      <xdr:spPr>
        <a:xfrm>
          <a:off x="18389111" y="1272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住民一人当たりのコストが高いものは，人件費や物件費である。人件費については，本町には原子力研究開発施設が立地していることから，町単独で消防を有しているほか，県内随一の観光地として観光事業を積極的に展開していることから多くの人員を要しているためである。物件費については，本年度</a:t>
          </a:r>
          <a:r>
            <a:rPr kumimoji="1" lang="ja-JP" altLang="en-US" sz="1100">
              <a:solidFill>
                <a:schemeClr val="dk1"/>
              </a:solidFill>
              <a:effectLst/>
              <a:latin typeface="+mn-lt"/>
              <a:ea typeface="+mn-ea"/>
              <a:cs typeface="+mn-cs"/>
            </a:rPr>
            <a:t>は海水浴事業や塵芥処理事業の事業費が増加したことや、健康福祉センター使用料の特定財源が減となったことが、</a:t>
          </a:r>
          <a:r>
            <a:rPr kumimoji="1" lang="ja-JP" altLang="ja-JP" sz="1100">
              <a:solidFill>
                <a:schemeClr val="dk1"/>
              </a:solidFill>
              <a:effectLst/>
              <a:latin typeface="+mn-lt"/>
              <a:ea typeface="+mn-ea"/>
              <a:cs typeface="+mn-cs"/>
            </a:rPr>
            <a:t>物件費の住民一人当たりのコストを上昇させている要因となっている。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一方，類似団体平均に比べ住民一人当たりのコストが低いものは，補助費等や積立金である。補助費等については，広域消防ではなく，町単独で常備消防を有しているためで，広域消防に加入している市町村は補助費等に計上する金額が，当町では人件費など各性質分類に計上されている。そのため，補助費等は，例年．類似団体平均に比べ低い傾向にある。積立金については，今後は大規模事業に伴う償還金が増加傾向にあることから，財政調整基金や減債基金などの積立てを行い，将来を見据えた健全な財政運営を図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茨城県大洗町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16,094
15,298
23.89
9,894,296
9,093,383
685,338
4,578,900
9,675,511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82.9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117754</xdr:rowOff>
    </xdr:from>
    <xdr:to>
      <xdr:col>24</xdr:col>
      <xdr:colOff>63500</xdr:colOff>
      <xdr:row>35</xdr:row>
      <xdr:rowOff>70663</xdr:rowOff>
    </xdr:to>
    <xdr:cxnSp macro="">
      <xdr:nvCxnSpPr>
        <xdr:cNvPr id="59" name="直線コネクタ 58"/>
        <xdr:cNvCxnSpPr/>
      </xdr:nvCxnSpPr>
      <xdr:spPr>
        <a:xfrm flipV="1">
          <a:off x="3797300" y="5947054"/>
          <a:ext cx="838200" cy="1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9398</xdr:rowOff>
    </xdr:from>
    <xdr:to>
      <xdr:col>19</xdr:col>
      <xdr:colOff>177800</xdr:colOff>
      <xdr:row>35</xdr:row>
      <xdr:rowOff>70663</xdr:rowOff>
    </xdr:to>
    <xdr:cxnSp macro="">
      <xdr:nvCxnSpPr>
        <xdr:cNvPr id="62" name="直線コネクタ 61"/>
        <xdr:cNvCxnSpPr/>
      </xdr:nvCxnSpPr>
      <xdr:spPr>
        <a:xfrm>
          <a:off x="2908300" y="6010148"/>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9398</xdr:rowOff>
    </xdr:from>
    <xdr:to>
      <xdr:col>15</xdr:col>
      <xdr:colOff>50800</xdr:colOff>
      <xdr:row>35</xdr:row>
      <xdr:rowOff>29058</xdr:rowOff>
    </xdr:to>
    <xdr:cxnSp macro="">
      <xdr:nvCxnSpPr>
        <xdr:cNvPr id="65" name="直線コネクタ 64"/>
        <xdr:cNvCxnSpPr/>
      </xdr:nvCxnSpPr>
      <xdr:spPr>
        <a:xfrm flipV="1">
          <a:off x="2019300" y="6010148"/>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29058</xdr:rowOff>
    </xdr:from>
    <xdr:to>
      <xdr:col>10</xdr:col>
      <xdr:colOff>114300</xdr:colOff>
      <xdr:row>35</xdr:row>
      <xdr:rowOff>99009</xdr:rowOff>
    </xdr:to>
    <xdr:cxnSp macro="">
      <xdr:nvCxnSpPr>
        <xdr:cNvPr id="68" name="直線コネクタ 67"/>
        <xdr:cNvCxnSpPr/>
      </xdr:nvCxnSpPr>
      <xdr:spPr>
        <a:xfrm flipV="1">
          <a:off x="1130300" y="6029808"/>
          <a:ext cx="889000" cy="6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66954</xdr:rowOff>
    </xdr:from>
    <xdr:to>
      <xdr:col>24</xdr:col>
      <xdr:colOff>114300</xdr:colOff>
      <xdr:row>34</xdr:row>
      <xdr:rowOff>168554</xdr:rowOff>
    </xdr:to>
    <xdr:sp macro="" textlink="">
      <xdr:nvSpPr>
        <xdr:cNvPr id="78" name="楕円 77"/>
        <xdr:cNvSpPr/>
      </xdr:nvSpPr>
      <xdr:spPr>
        <a:xfrm>
          <a:off x="4584700" y="589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89831</xdr:rowOff>
    </xdr:from>
    <xdr:ext cx="469744" cy="259045"/>
    <xdr:sp macro="" textlink="">
      <xdr:nvSpPr>
        <xdr:cNvPr id="79" name="議会費該当値テキスト"/>
        <xdr:cNvSpPr txBox="1"/>
      </xdr:nvSpPr>
      <xdr:spPr>
        <a:xfrm>
          <a:off x="4686300" y="574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19863</xdr:rowOff>
    </xdr:from>
    <xdr:to>
      <xdr:col>20</xdr:col>
      <xdr:colOff>38100</xdr:colOff>
      <xdr:row>35</xdr:row>
      <xdr:rowOff>121463</xdr:rowOff>
    </xdr:to>
    <xdr:sp macro="" textlink="">
      <xdr:nvSpPr>
        <xdr:cNvPr id="80" name="楕円 79"/>
        <xdr:cNvSpPr/>
      </xdr:nvSpPr>
      <xdr:spPr>
        <a:xfrm>
          <a:off x="3746500" y="602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112590</xdr:rowOff>
    </xdr:from>
    <xdr:ext cx="469744" cy="259045"/>
    <xdr:sp macro="" textlink="">
      <xdr:nvSpPr>
        <xdr:cNvPr id="81" name="テキスト ボックス 80"/>
        <xdr:cNvSpPr txBox="1"/>
      </xdr:nvSpPr>
      <xdr:spPr>
        <a:xfrm>
          <a:off x="3562428" y="611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130048</xdr:rowOff>
    </xdr:from>
    <xdr:to>
      <xdr:col>15</xdr:col>
      <xdr:colOff>101600</xdr:colOff>
      <xdr:row>35</xdr:row>
      <xdr:rowOff>60198</xdr:rowOff>
    </xdr:to>
    <xdr:sp macro="" textlink="">
      <xdr:nvSpPr>
        <xdr:cNvPr id="82" name="楕円 81"/>
        <xdr:cNvSpPr/>
      </xdr:nvSpPr>
      <xdr:spPr>
        <a:xfrm>
          <a:off x="2857500" y="59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51325</xdr:rowOff>
    </xdr:from>
    <xdr:ext cx="469744" cy="259045"/>
    <xdr:sp macro="" textlink="">
      <xdr:nvSpPr>
        <xdr:cNvPr id="83" name="テキスト ボックス 82"/>
        <xdr:cNvSpPr txBox="1"/>
      </xdr:nvSpPr>
      <xdr:spPr>
        <a:xfrm>
          <a:off x="2673428" y="605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149708</xdr:rowOff>
    </xdr:from>
    <xdr:to>
      <xdr:col>10</xdr:col>
      <xdr:colOff>165100</xdr:colOff>
      <xdr:row>35</xdr:row>
      <xdr:rowOff>79858</xdr:rowOff>
    </xdr:to>
    <xdr:sp macro="" textlink="">
      <xdr:nvSpPr>
        <xdr:cNvPr id="84" name="楕円 83"/>
        <xdr:cNvSpPr/>
      </xdr:nvSpPr>
      <xdr:spPr>
        <a:xfrm>
          <a:off x="1968500" y="597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70985</xdr:rowOff>
    </xdr:from>
    <xdr:ext cx="469744" cy="259045"/>
    <xdr:sp macro="" textlink="">
      <xdr:nvSpPr>
        <xdr:cNvPr id="85" name="テキスト ボックス 84"/>
        <xdr:cNvSpPr txBox="1"/>
      </xdr:nvSpPr>
      <xdr:spPr>
        <a:xfrm>
          <a:off x="1784428" y="60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48209</xdr:rowOff>
    </xdr:from>
    <xdr:to>
      <xdr:col>6</xdr:col>
      <xdr:colOff>38100</xdr:colOff>
      <xdr:row>35</xdr:row>
      <xdr:rowOff>149809</xdr:rowOff>
    </xdr:to>
    <xdr:sp macro="" textlink="">
      <xdr:nvSpPr>
        <xdr:cNvPr id="86" name="楕円 85"/>
        <xdr:cNvSpPr/>
      </xdr:nvSpPr>
      <xdr:spPr>
        <a:xfrm>
          <a:off x="1079500" y="60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140936</xdr:rowOff>
    </xdr:from>
    <xdr:ext cx="469744" cy="259045"/>
    <xdr:sp macro="" textlink="">
      <xdr:nvSpPr>
        <xdr:cNvPr id="87" name="テキスト ボックス 86"/>
        <xdr:cNvSpPr txBox="1"/>
      </xdr:nvSpPr>
      <xdr:spPr>
        <a:xfrm>
          <a:off x="895428" y="614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75481</xdr:rowOff>
    </xdr:from>
    <xdr:to>
      <xdr:col>24</xdr:col>
      <xdr:colOff>63500</xdr:colOff>
      <xdr:row>56</xdr:row>
      <xdr:rowOff>46925</xdr:rowOff>
    </xdr:to>
    <xdr:cxnSp macro="">
      <xdr:nvCxnSpPr>
        <xdr:cNvPr id="114" name="直線コネクタ 113"/>
        <xdr:cNvCxnSpPr/>
      </xdr:nvCxnSpPr>
      <xdr:spPr>
        <a:xfrm>
          <a:off x="3797300" y="9333781"/>
          <a:ext cx="838200" cy="31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75481</xdr:rowOff>
    </xdr:from>
    <xdr:to>
      <xdr:col>19</xdr:col>
      <xdr:colOff>177800</xdr:colOff>
      <xdr:row>56</xdr:row>
      <xdr:rowOff>171242</xdr:rowOff>
    </xdr:to>
    <xdr:cxnSp macro="">
      <xdr:nvCxnSpPr>
        <xdr:cNvPr id="117" name="直線コネクタ 116"/>
        <xdr:cNvCxnSpPr/>
      </xdr:nvCxnSpPr>
      <xdr:spPr>
        <a:xfrm flipV="1">
          <a:off x="2908300" y="9333781"/>
          <a:ext cx="889000" cy="43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171242</xdr:rowOff>
    </xdr:from>
    <xdr:to>
      <xdr:col>15</xdr:col>
      <xdr:colOff>50800</xdr:colOff>
      <xdr:row>57</xdr:row>
      <xdr:rowOff>10957</xdr:rowOff>
    </xdr:to>
    <xdr:cxnSp macro="">
      <xdr:nvCxnSpPr>
        <xdr:cNvPr id="120" name="直線コネクタ 119"/>
        <xdr:cNvCxnSpPr/>
      </xdr:nvCxnSpPr>
      <xdr:spPr>
        <a:xfrm flipV="1">
          <a:off x="2019300" y="9772442"/>
          <a:ext cx="889000" cy="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168477</xdr:rowOff>
    </xdr:from>
    <xdr:to>
      <xdr:col>10</xdr:col>
      <xdr:colOff>114300</xdr:colOff>
      <xdr:row>57</xdr:row>
      <xdr:rowOff>10957</xdr:rowOff>
    </xdr:to>
    <xdr:cxnSp macro="">
      <xdr:nvCxnSpPr>
        <xdr:cNvPr id="123" name="直線コネクタ 122"/>
        <xdr:cNvCxnSpPr/>
      </xdr:nvCxnSpPr>
      <xdr:spPr>
        <a:xfrm>
          <a:off x="1130300" y="9769677"/>
          <a:ext cx="889000" cy="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167575</xdr:rowOff>
    </xdr:from>
    <xdr:to>
      <xdr:col>24</xdr:col>
      <xdr:colOff>114300</xdr:colOff>
      <xdr:row>56</xdr:row>
      <xdr:rowOff>97725</xdr:rowOff>
    </xdr:to>
    <xdr:sp macro="" textlink="">
      <xdr:nvSpPr>
        <xdr:cNvPr id="133" name="楕円 132"/>
        <xdr:cNvSpPr/>
      </xdr:nvSpPr>
      <xdr:spPr>
        <a:xfrm>
          <a:off x="4584700" y="95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146002</xdr:rowOff>
    </xdr:from>
    <xdr:ext cx="534377" cy="259045"/>
    <xdr:sp macro="" textlink="">
      <xdr:nvSpPr>
        <xdr:cNvPr id="134" name="総務費該当値テキスト"/>
        <xdr:cNvSpPr txBox="1"/>
      </xdr:nvSpPr>
      <xdr:spPr>
        <a:xfrm>
          <a:off x="4686300" y="95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24681</xdr:rowOff>
    </xdr:from>
    <xdr:to>
      <xdr:col>20</xdr:col>
      <xdr:colOff>38100</xdr:colOff>
      <xdr:row>54</xdr:row>
      <xdr:rowOff>126281</xdr:rowOff>
    </xdr:to>
    <xdr:sp macro="" textlink="">
      <xdr:nvSpPr>
        <xdr:cNvPr id="135" name="楕円 134"/>
        <xdr:cNvSpPr/>
      </xdr:nvSpPr>
      <xdr:spPr>
        <a:xfrm>
          <a:off x="3746500" y="928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117408</xdr:rowOff>
    </xdr:from>
    <xdr:ext cx="599010" cy="259045"/>
    <xdr:sp macro="" textlink="">
      <xdr:nvSpPr>
        <xdr:cNvPr id="136" name="テキスト ボックス 135"/>
        <xdr:cNvSpPr txBox="1"/>
      </xdr:nvSpPr>
      <xdr:spPr>
        <a:xfrm>
          <a:off x="3497795" y="9375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120442</xdr:rowOff>
    </xdr:from>
    <xdr:to>
      <xdr:col>15</xdr:col>
      <xdr:colOff>101600</xdr:colOff>
      <xdr:row>57</xdr:row>
      <xdr:rowOff>50592</xdr:rowOff>
    </xdr:to>
    <xdr:sp macro="" textlink="">
      <xdr:nvSpPr>
        <xdr:cNvPr id="137" name="楕円 136"/>
        <xdr:cNvSpPr/>
      </xdr:nvSpPr>
      <xdr:spPr>
        <a:xfrm>
          <a:off x="2857500" y="972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41719</xdr:rowOff>
    </xdr:from>
    <xdr:ext cx="534377" cy="259045"/>
    <xdr:sp macro="" textlink="">
      <xdr:nvSpPr>
        <xdr:cNvPr id="138" name="テキスト ボックス 137"/>
        <xdr:cNvSpPr txBox="1"/>
      </xdr:nvSpPr>
      <xdr:spPr>
        <a:xfrm>
          <a:off x="2641111" y="981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131607</xdr:rowOff>
    </xdr:from>
    <xdr:to>
      <xdr:col>10</xdr:col>
      <xdr:colOff>165100</xdr:colOff>
      <xdr:row>57</xdr:row>
      <xdr:rowOff>61757</xdr:rowOff>
    </xdr:to>
    <xdr:sp macro="" textlink="">
      <xdr:nvSpPr>
        <xdr:cNvPr id="139" name="楕円 138"/>
        <xdr:cNvSpPr/>
      </xdr:nvSpPr>
      <xdr:spPr>
        <a:xfrm>
          <a:off x="1968500" y="97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52884</xdr:rowOff>
    </xdr:from>
    <xdr:ext cx="534377" cy="259045"/>
    <xdr:sp macro="" textlink="">
      <xdr:nvSpPr>
        <xdr:cNvPr id="140" name="テキスト ボックス 139"/>
        <xdr:cNvSpPr txBox="1"/>
      </xdr:nvSpPr>
      <xdr:spPr>
        <a:xfrm>
          <a:off x="1752111" y="982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117677</xdr:rowOff>
    </xdr:from>
    <xdr:to>
      <xdr:col>6</xdr:col>
      <xdr:colOff>38100</xdr:colOff>
      <xdr:row>57</xdr:row>
      <xdr:rowOff>47827</xdr:rowOff>
    </xdr:to>
    <xdr:sp macro="" textlink="">
      <xdr:nvSpPr>
        <xdr:cNvPr id="141" name="楕円 140"/>
        <xdr:cNvSpPr/>
      </xdr:nvSpPr>
      <xdr:spPr>
        <a:xfrm>
          <a:off x="1079500" y="97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38954</xdr:rowOff>
    </xdr:from>
    <xdr:ext cx="534377" cy="259045"/>
    <xdr:sp macro="" textlink="">
      <xdr:nvSpPr>
        <xdr:cNvPr id="142" name="テキスト ボックス 141"/>
        <xdr:cNvSpPr txBox="1"/>
      </xdr:nvSpPr>
      <xdr:spPr>
        <a:xfrm>
          <a:off x="863111" y="98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109339</xdr:rowOff>
    </xdr:from>
    <xdr:to>
      <xdr:col>24</xdr:col>
      <xdr:colOff>63500</xdr:colOff>
      <xdr:row>77</xdr:row>
      <xdr:rowOff>146221</xdr:rowOff>
    </xdr:to>
    <xdr:cxnSp macro="">
      <xdr:nvCxnSpPr>
        <xdr:cNvPr id="174" name="直線コネクタ 173"/>
        <xdr:cNvCxnSpPr/>
      </xdr:nvCxnSpPr>
      <xdr:spPr>
        <a:xfrm flipV="1">
          <a:off x="3797300" y="13139539"/>
          <a:ext cx="838200" cy="20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132286</xdr:rowOff>
    </xdr:from>
    <xdr:ext cx="599010" cy="259045"/>
    <xdr:sp macro="" textlink="">
      <xdr:nvSpPr>
        <xdr:cNvPr id="175" name="民生費平均値テキスト"/>
        <xdr:cNvSpPr txBox="1"/>
      </xdr:nvSpPr>
      <xdr:spPr>
        <a:xfrm>
          <a:off x="4686300" y="12819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125907</xdr:rowOff>
    </xdr:from>
    <xdr:to>
      <xdr:col>19</xdr:col>
      <xdr:colOff>177800</xdr:colOff>
      <xdr:row>77</xdr:row>
      <xdr:rowOff>146221</xdr:rowOff>
    </xdr:to>
    <xdr:cxnSp macro="">
      <xdr:nvCxnSpPr>
        <xdr:cNvPr id="177" name="直線コネクタ 176"/>
        <xdr:cNvCxnSpPr/>
      </xdr:nvCxnSpPr>
      <xdr:spPr>
        <a:xfrm>
          <a:off x="2908300" y="13327557"/>
          <a:ext cx="889000" cy="2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142650</xdr:rowOff>
    </xdr:from>
    <xdr:ext cx="599010" cy="259045"/>
    <xdr:sp macro="" textlink="">
      <xdr:nvSpPr>
        <xdr:cNvPr id="179" name="テキスト ボックス 178"/>
        <xdr:cNvSpPr txBox="1"/>
      </xdr:nvSpPr>
      <xdr:spPr>
        <a:xfrm>
          <a:off x="3497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125907</xdr:rowOff>
    </xdr:from>
    <xdr:to>
      <xdr:col>15</xdr:col>
      <xdr:colOff>50800</xdr:colOff>
      <xdr:row>78</xdr:row>
      <xdr:rowOff>8026</xdr:rowOff>
    </xdr:to>
    <xdr:cxnSp macro="">
      <xdr:nvCxnSpPr>
        <xdr:cNvPr id="180" name="直線コネクタ 179"/>
        <xdr:cNvCxnSpPr/>
      </xdr:nvCxnSpPr>
      <xdr:spPr>
        <a:xfrm flipV="1">
          <a:off x="2019300" y="13327557"/>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17756</xdr:rowOff>
    </xdr:from>
    <xdr:ext cx="599010" cy="259045"/>
    <xdr:sp macro="" textlink="">
      <xdr:nvSpPr>
        <xdr:cNvPr id="182" name="テキスト ボックス 181"/>
        <xdr:cNvSpPr txBox="1"/>
      </xdr:nvSpPr>
      <xdr:spPr>
        <a:xfrm>
          <a:off x="2608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8026</xdr:rowOff>
    </xdr:from>
    <xdr:to>
      <xdr:col>10</xdr:col>
      <xdr:colOff>114300</xdr:colOff>
      <xdr:row>78</xdr:row>
      <xdr:rowOff>47117</xdr:rowOff>
    </xdr:to>
    <xdr:cxnSp macro="">
      <xdr:nvCxnSpPr>
        <xdr:cNvPr id="183" name="直線コネクタ 182"/>
        <xdr:cNvCxnSpPr/>
      </xdr:nvCxnSpPr>
      <xdr:spPr>
        <a:xfrm flipV="1">
          <a:off x="1130300" y="13381126"/>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52708</xdr:rowOff>
    </xdr:from>
    <xdr:ext cx="599010" cy="259045"/>
    <xdr:sp macro="" textlink="">
      <xdr:nvSpPr>
        <xdr:cNvPr id="185" name="テキスト ボックス 184"/>
        <xdr:cNvSpPr txBox="1"/>
      </xdr:nvSpPr>
      <xdr:spPr>
        <a:xfrm>
          <a:off x="1719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99009</xdr:rowOff>
    </xdr:from>
    <xdr:ext cx="599010" cy="259045"/>
    <xdr:sp macro="" textlink="">
      <xdr:nvSpPr>
        <xdr:cNvPr id="187" name="テキスト ボックス 186"/>
        <xdr:cNvSpPr txBox="1"/>
      </xdr:nvSpPr>
      <xdr:spPr>
        <a:xfrm>
          <a:off x="830795" y="1312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58539</xdr:rowOff>
    </xdr:from>
    <xdr:to>
      <xdr:col>24</xdr:col>
      <xdr:colOff>114300</xdr:colOff>
      <xdr:row>76</xdr:row>
      <xdr:rowOff>160139</xdr:rowOff>
    </xdr:to>
    <xdr:sp macro="" textlink="">
      <xdr:nvSpPr>
        <xdr:cNvPr id="193" name="楕円 192"/>
        <xdr:cNvSpPr/>
      </xdr:nvSpPr>
      <xdr:spPr>
        <a:xfrm>
          <a:off x="4584700" y="1308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36966</xdr:rowOff>
    </xdr:from>
    <xdr:ext cx="599010" cy="259045"/>
    <xdr:sp macro="" textlink="">
      <xdr:nvSpPr>
        <xdr:cNvPr id="194" name="民生費該当値テキスト"/>
        <xdr:cNvSpPr txBox="1"/>
      </xdr:nvSpPr>
      <xdr:spPr>
        <a:xfrm>
          <a:off x="4686300" y="130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95421</xdr:rowOff>
    </xdr:from>
    <xdr:to>
      <xdr:col>20</xdr:col>
      <xdr:colOff>38100</xdr:colOff>
      <xdr:row>78</xdr:row>
      <xdr:rowOff>25571</xdr:rowOff>
    </xdr:to>
    <xdr:sp macro="" textlink="">
      <xdr:nvSpPr>
        <xdr:cNvPr id="195" name="楕円 194"/>
        <xdr:cNvSpPr/>
      </xdr:nvSpPr>
      <xdr:spPr>
        <a:xfrm>
          <a:off x="3746500" y="13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16698</xdr:rowOff>
    </xdr:from>
    <xdr:ext cx="599010" cy="259045"/>
    <xdr:sp macro="" textlink="">
      <xdr:nvSpPr>
        <xdr:cNvPr id="196" name="テキスト ボックス 195"/>
        <xdr:cNvSpPr txBox="1"/>
      </xdr:nvSpPr>
      <xdr:spPr>
        <a:xfrm>
          <a:off x="3497795" y="13389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75107</xdr:rowOff>
    </xdr:from>
    <xdr:to>
      <xdr:col>15</xdr:col>
      <xdr:colOff>101600</xdr:colOff>
      <xdr:row>78</xdr:row>
      <xdr:rowOff>5257</xdr:rowOff>
    </xdr:to>
    <xdr:sp macro="" textlink="">
      <xdr:nvSpPr>
        <xdr:cNvPr id="197" name="楕円 196"/>
        <xdr:cNvSpPr/>
      </xdr:nvSpPr>
      <xdr:spPr>
        <a:xfrm>
          <a:off x="2857500" y="132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167834</xdr:rowOff>
    </xdr:from>
    <xdr:ext cx="599010" cy="259045"/>
    <xdr:sp macro="" textlink="">
      <xdr:nvSpPr>
        <xdr:cNvPr id="198" name="テキスト ボックス 197"/>
        <xdr:cNvSpPr txBox="1"/>
      </xdr:nvSpPr>
      <xdr:spPr>
        <a:xfrm>
          <a:off x="2608795" y="1336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128676</xdr:rowOff>
    </xdr:from>
    <xdr:to>
      <xdr:col>10</xdr:col>
      <xdr:colOff>165100</xdr:colOff>
      <xdr:row>78</xdr:row>
      <xdr:rowOff>58826</xdr:rowOff>
    </xdr:to>
    <xdr:sp macro="" textlink="">
      <xdr:nvSpPr>
        <xdr:cNvPr id="199" name="楕円 198"/>
        <xdr:cNvSpPr/>
      </xdr:nvSpPr>
      <xdr:spPr>
        <a:xfrm>
          <a:off x="1968500" y="133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75353</xdr:rowOff>
    </xdr:from>
    <xdr:ext cx="599010" cy="259045"/>
    <xdr:sp macro="" textlink="">
      <xdr:nvSpPr>
        <xdr:cNvPr id="200" name="テキスト ボックス 199"/>
        <xdr:cNvSpPr txBox="1"/>
      </xdr:nvSpPr>
      <xdr:spPr>
        <a:xfrm>
          <a:off x="1719795" y="1310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167767</xdr:rowOff>
    </xdr:from>
    <xdr:to>
      <xdr:col>6</xdr:col>
      <xdr:colOff>38100</xdr:colOff>
      <xdr:row>78</xdr:row>
      <xdr:rowOff>97917</xdr:rowOff>
    </xdr:to>
    <xdr:sp macro="" textlink="">
      <xdr:nvSpPr>
        <xdr:cNvPr id="201" name="楕円 200"/>
        <xdr:cNvSpPr/>
      </xdr:nvSpPr>
      <xdr:spPr>
        <a:xfrm>
          <a:off x="1079500" y="133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89044</xdr:rowOff>
    </xdr:from>
    <xdr:ext cx="599010" cy="259045"/>
    <xdr:sp macro="" textlink="">
      <xdr:nvSpPr>
        <xdr:cNvPr id="202" name="テキスト ボックス 201"/>
        <xdr:cNvSpPr txBox="1"/>
      </xdr:nvSpPr>
      <xdr:spPr>
        <a:xfrm>
          <a:off x="830795" y="1346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11902</xdr:rowOff>
    </xdr:from>
    <xdr:to>
      <xdr:col>24</xdr:col>
      <xdr:colOff>63500</xdr:colOff>
      <xdr:row>98</xdr:row>
      <xdr:rowOff>60167</xdr:rowOff>
    </xdr:to>
    <xdr:cxnSp macro="">
      <xdr:nvCxnSpPr>
        <xdr:cNvPr id="231" name="直線コネクタ 230"/>
        <xdr:cNvCxnSpPr/>
      </xdr:nvCxnSpPr>
      <xdr:spPr>
        <a:xfrm flipV="1">
          <a:off x="3797300" y="16814002"/>
          <a:ext cx="838200" cy="48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132244</xdr:rowOff>
    </xdr:from>
    <xdr:ext cx="534377" cy="259045"/>
    <xdr:sp macro="" textlink="">
      <xdr:nvSpPr>
        <xdr:cNvPr id="232" name="衛生費平均値テキスト"/>
        <xdr:cNvSpPr txBox="1"/>
      </xdr:nvSpPr>
      <xdr:spPr>
        <a:xfrm>
          <a:off x="4686300" y="16591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60167</xdr:rowOff>
    </xdr:from>
    <xdr:to>
      <xdr:col>19</xdr:col>
      <xdr:colOff>177800</xdr:colOff>
      <xdr:row>98</xdr:row>
      <xdr:rowOff>82302</xdr:rowOff>
    </xdr:to>
    <xdr:cxnSp macro="">
      <xdr:nvCxnSpPr>
        <xdr:cNvPr id="234" name="直線コネクタ 233"/>
        <xdr:cNvCxnSpPr/>
      </xdr:nvCxnSpPr>
      <xdr:spPr>
        <a:xfrm flipV="1">
          <a:off x="2908300" y="16862267"/>
          <a:ext cx="889000" cy="2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6" name="テキスト ボックス 235"/>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80310</xdr:rowOff>
    </xdr:from>
    <xdr:to>
      <xdr:col>15</xdr:col>
      <xdr:colOff>50800</xdr:colOff>
      <xdr:row>98</xdr:row>
      <xdr:rowOff>82302</xdr:rowOff>
    </xdr:to>
    <xdr:cxnSp macro="">
      <xdr:nvCxnSpPr>
        <xdr:cNvPr id="237" name="直線コネクタ 236"/>
        <xdr:cNvCxnSpPr/>
      </xdr:nvCxnSpPr>
      <xdr:spPr>
        <a:xfrm>
          <a:off x="2019300" y="16882410"/>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9" name="テキスト ボックス 238"/>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80310</xdr:rowOff>
    </xdr:from>
    <xdr:to>
      <xdr:col>10</xdr:col>
      <xdr:colOff>114300</xdr:colOff>
      <xdr:row>98</xdr:row>
      <xdr:rowOff>80691</xdr:rowOff>
    </xdr:to>
    <xdr:cxnSp macro="">
      <xdr:nvCxnSpPr>
        <xdr:cNvPr id="240" name="直線コネクタ 239"/>
        <xdr:cNvCxnSpPr/>
      </xdr:nvCxnSpPr>
      <xdr:spPr>
        <a:xfrm flipV="1">
          <a:off x="1130300" y="1688241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2" name="テキスト ボックス 241"/>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4" name="テキスト ボックス 243"/>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132552</xdr:rowOff>
    </xdr:from>
    <xdr:to>
      <xdr:col>24</xdr:col>
      <xdr:colOff>114300</xdr:colOff>
      <xdr:row>98</xdr:row>
      <xdr:rowOff>62702</xdr:rowOff>
    </xdr:to>
    <xdr:sp macro="" textlink="">
      <xdr:nvSpPr>
        <xdr:cNvPr id="250" name="楕円 249"/>
        <xdr:cNvSpPr/>
      </xdr:nvSpPr>
      <xdr:spPr>
        <a:xfrm>
          <a:off x="4584700" y="167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87795</xdr:rowOff>
    </xdr:from>
    <xdr:ext cx="534377" cy="259045"/>
    <xdr:sp macro="" textlink="">
      <xdr:nvSpPr>
        <xdr:cNvPr id="251" name="衛生費該当値テキスト"/>
        <xdr:cNvSpPr txBox="1"/>
      </xdr:nvSpPr>
      <xdr:spPr>
        <a:xfrm>
          <a:off x="4686300" y="167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9367</xdr:rowOff>
    </xdr:from>
    <xdr:to>
      <xdr:col>20</xdr:col>
      <xdr:colOff>38100</xdr:colOff>
      <xdr:row>98</xdr:row>
      <xdr:rowOff>110967</xdr:rowOff>
    </xdr:to>
    <xdr:sp macro="" textlink="">
      <xdr:nvSpPr>
        <xdr:cNvPr id="252" name="楕円 251"/>
        <xdr:cNvSpPr/>
      </xdr:nvSpPr>
      <xdr:spPr>
        <a:xfrm>
          <a:off x="3746500" y="1681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102094</xdr:rowOff>
    </xdr:from>
    <xdr:ext cx="534377" cy="259045"/>
    <xdr:sp macro="" textlink="">
      <xdr:nvSpPr>
        <xdr:cNvPr id="253" name="テキスト ボックス 252"/>
        <xdr:cNvSpPr txBox="1"/>
      </xdr:nvSpPr>
      <xdr:spPr>
        <a:xfrm>
          <a:off x="3530111" y="1690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31502</xdr:rowOff>
    </xdr:from>
    <xdr:to>
      <xdr:col>15</xdr:col>
      <xdr:colOff>101600</xdr:colOff>
      <xdr:row>98</xdr:row>
      <xdr:rowOff>133102</xdr:rowOff>
    </xdr:to>
    <xdr:sp macro="" textlink="">
      <xdr:nvSpPr>
        <xdr:cNvPr id="254" name="楕円 253"/>
        <xdr:cNvSpPr/>
      </xdr:nvSpPr>
      <xdr:spPr>
        <a:xfrm>
          <a:off x="2857500" y="1683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124229</xdr:rowOff>
    </xdr:from>
    <xdr:ext cx="534377" cy="259045"/>
    <xdr:sp macro="" textlink="">
      <xdr:nvSpPr>
        <xdr:cNvPr id="255" name="テキスト ボックス 254"/>
        <xdr:cNvSpPr txBox="1"/>
      </xdr:nvSpPr>
      <xdr:spPr>
        <a:xfrm>
          <a:off x="2641111" y="16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29510</xdr:rowOff>
    </xdr:from>
    <xdr:to>
      <xdr:col>10</xdr:col>
      <xdr:colOff>165100</xdr:colOff>
      <xdr:row>98</xdr:row>
      <xdr:rowOff>131110</xdr:rowOff>
    </xdr:to>
    <xdr:sp macro="" textlink="">
      <xdr:nvSpPr>
        <xdr:cNvPr id="256" name="楕円 255"/>
        <xdr:cNvSpPr/>
      </xdr:nvSpPr>
      <xdr:spPr>
        <a:xfrm>
          <a:off x="1968500" y="168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122237</xdr:rowOff>
    </xdr:from>
    <xdr:ext cx="534377" cy="259045"/>
    <xdr:sp macro="" textlink="">
      <xdr:nvSpPr>
        <xdr:cNvPr id="257" name="テキスト ボックス 256"/>
        <xdr:cNvSpPr txBox="1"/>
      </xdr:nvSpPr>
      <xdr:spPr>
        <a:xfrm>
          <a:off x="1752111" y="1692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29891</xdr:rowOff>
    </xdr:from>
    <xdr:to>
      <xdr:col>6</xdr:col>
      <xdr:colOff>38100</xdr:colOff>
      <xdr:row>98</xdr:row>
      <xdr:rowOff>131491</xdr:rowOff>
    </xdr:to>
    <xdr:sp macro="" textlink="">
      <xdr:nvSpPr>
        <xdr:cNvPr id="258" name="楕円 257"/>
        <xdr:cNvSpPr/>
      </xdr:nvSpPr>
      <xdr:spPr>
        <a:xfrm>
          <a:off x="1079500" y="168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122618</xdr:rowOff>
    </xdr:from>
    <xdr:ext cx="534377" cy="259045"/>
    <xdr:sp macro="" textlink="">
      <xdr:nvSpPr>
        <xdr:cNvPr id="259" name="テキスト ボックス 258"/>
        <xdr:cNvSpPr txBox="1"/>
      </xdr:nvSpPr>
      <xdr:spPr>
        <a:xfrm>
          <a:off x="863111" y="1692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139243</xdr:rowOff>
    </xdr:from>
    <xdr:to>
      <xdr:col>55</xdr:col>
      <xdr:colOff>0</xdr:colOff>
      <xdr:row>38</xdr:row>
      <xdr:rowOff>139243</xdr:rowOff>
    </xdr:to>
    <xdr:cxnSp macro="">
      <xdr:nvCxnSpPr>
        <xdr:cNvPr id="286" name="直線コネクタ 285"/>
        <xdr:cNvCxnSpPr/>
      </xdr:nvCxnSpPr>
      <xdr:spPr>
        <a:xfrm>
          <a:off x="9639300" y="6654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139243</xdr:rowOff>
    </xdr:from>
    <xdr:to>
      <xdr:col>50</xdr:col>
      <xdr:colOff>114300</xdr:colOff>
      <xdr:row>38</xdr:row>
      <xdr:rowOff>139243</xdr:rowOff>
    </xdr:to>
    <xdr:cxnSp macro="">
      <xdr:nvCxnSpPr>
        <xdr:cNvPr id="289" name="直線コネクタ 288"/>
        <xdr:cNvCxnSpPr/>
      </xdr:nvCxnSpPr>
      <xdr:spPr>
        <a:xfrm>
          <a:off x="8750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139243</xdr:rowOff>
    </xdr:from>
    <xdr:to>
      <xdr:col>45</xdr:col>
      <xdr:colOff>177800</xdr:colOff>
      <xdr:row>38</xdr:row>
      <xdr:rowOff>139243</xdr:rowOff>
    </xdr:to>
    <xdr:cxnSp macro="">
      <xdr:nvCxnSpPr>
        <xdr:cNvPr id="292" name="直線コネクタ 291"/>
        <xdr:cNvCxnSpPr/>
      </xdr:nvCxnSpPr>
      <xdr:spPr>
        <a:xfrm>
          <a:off x="7861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4" name="テキスト ボックス 293"/>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139243</xdr:rowOff>
    </xdr:from>
    <xdr:to>
      <xdr:col>41</xdr:col>
      <xdr:colOff>50800</xdr:colOff>
      <xdr:row>38</xdr:row>
      <xdr:rowOff>139243</xdr:rowOff>
    </xdr:to>
    <xdr:cxnSp macro="">
      <xdr:nvCxnSpPr>
        <xdr:cNvPr id="295" name="直線コネクタ 294"/>
        <xdr:cNvCxnSpPr/>
      </xdr:nvCxnSpPr>
      <xdr:spPr>
        <a:xfrm>
          <a:off x="6972300" y="6654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7" name="テキスト ボックス 296"/>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9" name="テキスト ボックス 298"/>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88443</xdr:rowOff>
    </xdr:from>
    <xdr:to>
      <xdr:col>55</xdr:col>
      <xdr:colOff>50800</xdr:colOff>
      <xdr:row>39</xdr:row>
      <xdr:rowOff>18593</xdr:rowOff>
    </xdr:to>
    <xdr:sp macro="" textlink="">
      <xdr:nvSpPr>
        <xdr:cNvPr id="305" name="楕円 304"/>
        <xdr:cNvSpPr/>
      </xdr:nvSpPr>
      <xdr:spPr>
        <a:xfrm>
          <a:off x="104267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3370</xdr:rowOff>
    </xdr:from>
    <xdr:ext cx="249299" cy="259045"/>
    <xdr:sp macro="" textlink="">
      <xdr:nvSpPr>
        <xdr:cNvPr id="306" name="労働費該当値テキスト"/>
        <xdr:cNvSpPr txBox="1"/>
      </xdr:nvSpPr>
      <xdr:spPr>
        <a:xfrm>
          <a:off x="10528300" y="6518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88443</xdr:rowOff>
    </xdr:from>
    <xdr:to>
      <xdr:col>50</xdr:col>
      <xdr:colOff>165100</xdr:colOff>
      <xdr:row>39</xdr:row>
      <xdr:rowOff>18593</xdr:rowOff>
    </xdr:to>
    <xdr:sp macro="" textlink="">
      <xdr:nvSpPr>
        <xdr:cNvPr id="307" name="楕円 306"/>
        <xdr:cNvSpPr/>
      </xdr:nvSpPr>
      <xdr:spPr>
        <a:xfrm>
          <a:off x="9588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9720</xdr:rowOff>
    </xdr:from>
    <xdr:ext cx="249299" cy="259045"/>
    <xdr:sp macro="" textlink="">
      <xdr:nvSpPr>
        <xdr:cNvPr id="308" name="テキスト ボックス 307"/>
        <xdr:cNvSpPr txBox="1"/>
      </xdr:nvSpPr>
      <xdr:spPr>
        <a:xfrm>
          <a:off x="9514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88443</xdr:rowOff>
    </xdr:from>
    <xdr:to>
      <xdr:col>46</xdr:col>
      <xdr:colOff>38100</xdr:colOff>
      <xdr:row>39</xdr:row>
      <xdr:rowOff>18593</xdr:rowOff>
    </xdr:to>
    <xdr:sp macro="" textlink="">
      <xdr:nvSpPr>
        <xdr:cNvPr id="309" name="楕円 308"/>
        <xdr:cNvSpPr/>
      </xdr:nvSpPr>
      <xdr:spPr>
        <a:xfrm>
          <a:off x="8699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9720</xdr:rowOff>
    </xdr:from>
    <xdr:ext cx="249299" cy="259045"/>
    <xdr:sp macro="" textlink="">
      <xdr:nvSpPr>
        <xdr:cNvPr id="310" name="テキスト ボックス 309"/>
        <xdr:cNvSpPr txBox="1"/>
      </xdr:nvSpPr>
      <xdr:spPr>
        <a:xfrm>
          <a:off x="8625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88443</xdr:rowOff>
    </xdr:from>
    <xdr:to>
      <xdr:col>41</xdr:col>
      <xdr:colOff>101600</xdr:colOff>
      <xdr:row>39</xdr:row>
      <xdr:rowOff>18593</xdr:rowOff>
    </xdr:to>
    <xdr:sp macro="" textlink="">
      <xdr:nvSpPr>
        <xdr:cNvPr id="311" name="楕円 310"/>
        <xdr:cNvSpPr/>
      </xdr:nvSpPr>
      <xdr:spPr>
        <a:xfrm>
          <a:off x="781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9720</xdr:rowOff>
    </xdr:from>
    <xdr:ext cx="249299" cy="259045"/>
    <xdr:sp macro="" textlink="">
      <xdr:nvSpPr>
        <xdr:cNvPr id="312" name="テキスト ボックス 311"/>
        <xdr:cNvSpPr txBox="1"/>
      </xdr:nvSpPr>
      <xdr:spPr>
        <a:xfrm>
          <a:off x="7736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88443</xdr:rowOff>
    </xdr:from>
    <xdr:to>
      <xdr:col>36</xdr:col>
      <xdr:colOff>165100</xdr:colOff>
      <xdr:row>39</xdr:row>
      <xdr:rowOff>18593</xdr:rowOff>
    </xdr:to>
    <xdr:sp macro="" textlink="">
      <xdr:nvSpPr>
        <xdr:cNvPr id="313" name="楕円 312"/>
        <xdr:cNvSpPr/>
      </xdr:nvSpPr>
      <xdr:spPr>
        <a:xfrm>
          <a:off x="6921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9720</xdr:rowOff>
    </xdr:from>
    <xdr:ext cx="249299" cy="259045"/>
    <xdr:sp macro="" textlink="">
      <xdr:nvSpPr>
        <xdr:cNvPr id="314" name="テキスト ボックス 313"/>
        <xdr:cNvSpPr txBox="1"/>
      </xdr:nvSpPr>
      <xdr:spPr>
        <a:xfrm>
          <a:off x="6847650" y="66962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4731</xdr:rowOff>
    </xdr:from>
    <xdr:to>
      <xdr:col>55</xdr:col>
      <xdr:colOff>0</xdr:colOff>
      <xdr:row>57</xdr:row>
      <xdr:rowOff>37706</xdr:rowOff>
    </xdr:to>
    <xdr:cxnSp macro="">
      <xdr:nvCxnSpPr>
        <xdr:cNvPr id="343" name="直線コネクタ 342"/>
        <xdr:cNvCxnSpPr/>
      </xdr:nvCxnSpPr>
      <xdr:spPr>
        <a:xfrm>
          <a:off x="9639300" y="9777381"/>
          <a:ext cx="838200" cy="3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4" name="農林水産業費平均値テキスト"/>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4731</xdr:rowOff>
    </xdr:from>
    <xdr:to>
      <xdr:col>50</xdr:col>
      <xdr:colOff>114300</xdr:colOff>
      <xdr:row>57</xdr:row>
      <xdr:rowOff>81521</xdr:rowOff>
    </xdr:to>
    <xdr:cxnSp macro="">
      <xdr:nvCxnSpPr>
        <xdr:cNvPr id="346" name="直線コネクタ 345"/>
        <xdr:cNvCxnSpPr/>
      </xdr:nvCxnSpPr>
      <xdr:spPr>
        <a:xfrm flipV="1">
          <a:off x="8750300" y="9777381"/>
          <a:ext cx="889000" cy="7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81521</xdr:rowOff>
    </xdr:from>
    <xdr:to>
      <xdr:col>45</xdr:col>
      <xdr:colOff>177800</xdr:colOff>
      <xdr:row>57</xdr:row>
      <xdr:rowOff>138385</xdr:rowOff>
    </xdr:to>
    <xdr:cxnSp macro="">
      <xdr:nvCxnSpPr>
        <xdr:cNvPr id="349" name="直線コネクタ 348"/>
        <xdr:cNvCxnSpPr/>
      </xdr:nvCxnSpPr>
      <xdr:spPr>
        <a:xfrm flipV="1">
          <a:off x="7861300" y="9854171"/>
          <a:ext cx="889000" cy="5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1" name="テキスト ボックス 350"/>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138385</xdr:rowOff>
    </xdr:from>
    <xdr:to>
      <xdr:col>41</xdr:col>
      <xdr:colOff>50800</xdr:colOff>
      <xdr:row>58</xdr:row>
      <xdr:rowOff>18866</xdr:rowOff>
    </xdr:to>
    <xdr:cxnSp macro="">
      <xdr:nvCxnSpPr>
        <xdr:cNvPr id="352" name="直線コネクタ 351"/>
        <xdr:cNvCxnSpPr/>
      </xdr:nvCxnSpPr>
      <xdr:spPr>
        <a:xfrm flipV="1">
          <a:off x="6972300" y="9911035"/>
          <a:ext cx="889000" cy="5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4" name="テキスト ボックス 353"/>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6" name="テキスト ボックス 355"/>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158356</xdr:rowOff>
    </xdr:from>
    <xdr:to>
      <xdr:col>55</xdr:col>
      <xdr:colOff>50800</xdr:colOff>
      <xdr:row>57</xdr:row>
      <xdr:rowOff>88506</xdr:rowOff>
    </xdr:to>
    <xdr:sp macro="" textlink="">
      <xdr:nvSpPr>
        <xdr:cNvPr id="362" name="楕円 361"/>
        <xdr:cNvSpPr/>
      </xdr:nvSpPr>
      <xdr:spPr>
        <a:xfrm>
          <a:off x="10426700" y="975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136783</xdr:rowOff>
    </xdr:from>
    <xdr:ext cx="534377" cy="259045"/>
    <xdr:sp macro="" textlink="">
      <xdr:nvSpPr>
        <xdr:cNvPr id="363" name="農林水産業費該当値テキスト"/>
        <xdr:cNvSpPr txBox="1"/>
      </xdr:nvSpPr>
      <xdr:spPr>
        <a:xfrm>
          <a:off x="10528300" y="973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125381</xdr:rowOff>
    </xdr:from>
    <xdr:to>
      <xdr:col>50</xdr:col>
      <xdr:colOff>165100</xdr:colOff>
      <xdr:row>57</xdr:row>
      <xdr:rowOff>55531</xdr:rowOff>
    </xdr:to>
    <xdr:sp macro="" textlink="">
      <xdr:nvSpPr>
        <xdr:cNvPr id="364" name="楕円 363"/>
        <xdr:cNvSpPr/>
      </xdr:nvSpPr>
      <xdr:spPr>
        <a:xfrm>
          <a:off x="9588500" y="972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46658</xdr:rowOff>
    </xdr:from>
    <xdr:ext cx="534377" cy="259045"/>
    <xdr:sp macro="" textlink="">
      <xdr:nvSpPr>
        <xdr:cNvPr id="365" name="テキスト ボックス 364"/>
        <xdr:cNvSpPr txBox="1"/>
      </xdr:nvSpPr>
      <xdr:spPr>
        <a:xfrm>
          <a:off x="9372111" y="981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30721</xdr:rowOff>
    </xdr:from>
    <xdr:to>
      <xdr:col>46</xdr:col>
      <xdr:colOff>38100</xdr:colOff>
      <xdr:row>57</xdr:row>
      <xdr:rowOff>132321</xdr:rowOff>
    </xdr:to>
    <xdr:sp macro="" textlink="">
      <xdr:nvSpPr>
        <xdr:cNvPr id="366" name="楕円 365"/>
        <xdr:cNvSpPr/>
      </xdr:nvSpPr>
      <xdr:spPr>
        <a:xfrm>
          <a:off x="8699500" y="980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123448</xdr:rowOff>
    </xdr:from>
    <xdr:ext cx="534377" cy="259045"/>
    <xdr:sp macro="" textlink="">
      <xdr:nvSpPr>
        <xdr:cNvPr id="367" name="テキスト ボックス 366"/>
        <xdr:cNvSpPr txBox="1"/>
      </xdr:nvSpPr>
      <xdr:spPr>
        <a:xfrm>
          <a:off x="8483111" y="98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87585</xdr:rowOff>
    </xdr:from>
    <xdr:to>
      <xdr:col>41</xdr:col>
      <xdr:colOff>101600</xdr:colOff>
      <xdr:row>58</xdr:row>
      <xdr:rowOff>17735</xdr:rowOff>
    </xdr:to>
    <xdr:sp macro="" textlink="">
      <xdr:nvSpPr>
        <xdr:cNvPr id="368" name="楕円 367"/>
        <xdr:cNvSpPr/>
      </xdr:nvSpPr>
      <xdr:spPr>
        <a:xfrm>
          <a:off x="7810500" y="986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8862</xdr:rowOff>
    </xdr:from>
    <xdr:ext cx="534377" cy="259045"/>
    <xdr:sp macro="" textlink="">
      <xdr:nvSpPr>
        <xdr:cNvPr id="369" name="テキスト ボックス 368"/>
        <xdr:cNvSpPr txBox="1"/>
      </xdr:nvSpPr>
      <xdr:spPr>
        <a:xfrm>
          <a:off x="7594111" y="995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139516</xdr:rowOff>
    </xdr:from>
    <xdr:to>
      <xdr:col>36</xdr:col>
      <xdr:colOff>165100</xdr:colOff>
      <xdr:row>58</xdr:row>
      <xdr:rowOff>69666</xdr:rowOff>
    </xdr:to>
    <xdr:sp macro="" textlink="">
      <xdr:nvSpPr>
        <xdr:cNvPr id="370" name="楕円 369"/>
        <xdr:cNvSpPr/>
      </xdr:nvSpPr>
      <xdr:spPr>
        <a:xfrm>
          <a:off x="6921500" y="99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60793</xdr:rowOff>
    </xdr:from>
    <xdr:ext cx="534377" cy="259045"/>
    <xdr:sp macro="" textlink="">
      <xdr:nvSpPr>
        <xdr:cNvPr id="371" name="テキスト ボックス 370"/>
        <xdr:cNvSpPr txBox="1"/>
      </xdr:nvSpPr>
      <xdr:spPr>
        <a:xfrm>
          <a:off x="6705111" y="1000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30087</xdr:rowOff>
    </xdr:from>
    <xdr:to>
      <xdr:col>55</xdr:col>
      <xdr:colOff>0</xdr:colOff>
      <xdr:row>76</xdr:row>
      <xdr:rowOff>93066</xdr:rowOff>
    </xdr:to>
    <xdr:cxnSp macro="">
      <xdr:nvCxnSpPr>
        <xdr:cNvPr id="400" name="直線コネクタ 399"/>
        <xdr:cNvCxnSpPr/>
      </xdr:nvCxnSpPr>
      <xdr:spPr>
        <a:xfrm>
          <a:off x="9639300" y="13060287"/>
          <a:ext cx="8382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401" name="商工費平均値テキスト"/>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30087</xdr:rowOff>
    </xdr:from>
    <xdr:to>
      <xdr:col>50</xdr:col>
      <xdr:colOff>114300</xdr:colOff>
      <xdr:row>76</xdr:row>
      <xdr:rowOff>156063</xdr:rowOff>
    </xdr:to>
    <xdr:cxnSp macro="">
      <xdr:nvCxnSpPr>
        <xdr:cNvPr id="403" name="直線コネクタ 402"/>
        <xdr:cNvCxnSpPr/>
      </xdr:nvCxnSpPr>
      <xdr:spPr>
        <a:xfrm flipV="1">
          <a:off x="8750300" y="13060287"/>
          <a:ext cx="889000" cy="12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164406</xdr:rowOff>
    </xdr:from>
    <xdr:ext cx="534377" cy="259045"/>
    <xdr:sp macro="" textlink="">
      <xdr:nvSpPr>
        <xdr:cNvPr id="405" name="テキスト ボックス 404"/>
        <xdr:cNvSpPr txBox="1"/>
      </xdr:nvSpPr>
      <xdr:spPr>
        <a:xfrm>
          <a:off x="9372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156063</xdr:rowOff>
    </xdr:from>
    <xdr:to>
      <xdr:col>45</xdr:col>
      <xdr:colOff>177800</xdr:colOff>
      <xdr:row>76</xdr:row>
      <xdr:rowOff>163855</xdr:rowOff>
    </xdr:to>
    <xdr:cxnSp macro="">
      <xdr:nvCxnSpPr>
        <xdr:cNvPr id="406" name="直線コネクタ 405"/>
        <xdr:cNvCxnSpPr/>
      </xdr:nvCxnSpPr>
      <xdr:spPr>
        <a:xfrm flipV="1">
          <a:off x="7861300" y="13186263"/>
          <a:ext cx="889000" cy="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150061</xdr:rowOff>
    </xdr:from>
    <xdr:ext cx="534377" cy="259045"/>
    <xdr:sp macro="" textlink="">
      <xdr:nvSpPr>
        <xdr:cNvPr id="408" name="テキスト ボックス 407"/>
        <xdr:cNvSpPr txBox="1"/>
      </xdr:nvSpPr>
      <xdr:spPr>
        <a:xfrm>
          <a:off x="8483111" y="1335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163074</xdr:rowOff>
    </xdr:from>
    <xdr:to>
      <xdr:col>41</xdr:col>
      <xdr:colOff>50800</xdr:colOff>
      <xdr:row>76</xdr:row>
      <xdr:rowOff>163855</xdr:rowOff>
    </xdr:to>
    <xdr:cxnSp macro="">
      <xdr:nvCxnSpPr>
        <xdr:cNvPr id="409" name="直線コネクタ 408"/>
        <xdr:cNvCxnSpPr/>
      </xdr:nvCxnSpPr>
      <xdr:spPr>
        <a:xfrm>
          <a:off x="6972300" y="13193274"/>
          <a:ext cx="889000" cy="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28827</xdr:rowOff>
    </xdr:from>
    <xdr:ext cx="534377" cy="259045"/>
    <xdr:sp macro="" textlink="">
      <xdr:nvSpPr>
        <xdr:cNvPr id="411" name="テキスト ボックス 410"/>
        <xdr:cNvSpPr txBox="1"/>
      </xdr:nvSpPr>
      <xdr:spPr>
        <a:xfrm>
          <a:off x="7594111" y="13401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30866</xdr:rowOff>
    </xdr:from>
    <xdr:ext cx="534377" cy="259045"/>
    <xdr:sp macro="" textlink="">
      <xdr:nvSpPr>
        <xdr:cNvPr id="413" name="テキスト ボックス 412"/>
        <xdr:cNvSpPr txBox="1"/>
      </xdr:nvSpPr>
      <xdr:spPr>
        <a:xfrm>
          <a:off x="6705111" y="1340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42266</xdr:rowOff>
    </xdr:from>
    <xdr:to>
      <xdr:col>55</xdr:col>
      <xdr:colOff>50800</xdr:colOff>
      <xdr:row>76</xdr:row>
      <xdr:rowOff>143866</xdr:rowOff>
    </xdr:to>
    <xdr:sp macro="" textlink="">
      <xdr:nvSpPr>
        <xdr:cNvPr id="419" name="楕円 418"/>
        <xdr:cNvSpPr/>
      </xdr:nvSpPr>
      <xdr:spPr>
        <a:xfrm>
          <a:off x="10426700" y="1307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65143</xdr:rowOff>
    </xdr:from>
    <xdr:ext cx="534377" cy="259045"/>
    <xdr:sp macro="" textlink="">
      <xdr:nvSpPr>
        <xdr:cNvPr id="420" name="商工費該当値テキスト"/>
        <xdr:cNvSpPr txBox="1"/>
      </xdr:nvSpPr>
      <xdr:spPr>
        <a:xfrm>
          <a:off x="10528300" y="1292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150737</xdr:rowOff>
    </xdr:from>
    <xdr:to>
      <xdr:col>50</xdr:col>
      <xdr:colOff>165100</xdr:colOff>
      <xdr:row>76</xdr:row>
      <xdr:rowOff>80887</xdr:rowOff>
    </xdr:to>
    <xdr:sp macro="" textlink="">
      <xdr:nvSpPr>
        <xdr:cNvPr id="421" name="楕円 420"/>
        <xdr:cNvSpPr/>
      </xdr:nvSpPr>
      <xdr:spPr>
        <a:xfrm>
          <a:off x="9588500" y="1300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97414</xdr:rowOff>
    </xdr:from>
    <xdr:ext cx="534377" cy="259045"/>
    <xdr:sp macro="" textlink="">
      <xdr:nvSpPr>
        <xdr:cNvPr id="422" name="テキスト ボックス 421"/>
        <xdr:cNvSpPr txBox="1"/>
      </xdr:nvSpPr>
      <xdr:spPr>
        <a:xfrm>
          <a:off x="9372111" y="1278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105263</xdr:rowOff>
    </xdr:from>
    <xdr:to>
      <xdr:col>46</xdr:col>
      <xdr:colOff>38100</xdr:colOff>
      <xdr:row>77</xdr:row>
      <xdr:rowOff>35413</xdr:rowOff>
    </xdr:to>
    <xdr:sp macro="" textlink="">
      <xdr:nvSpPr>
        <xdr:cNvPr id="423" name="楕円 422"/>
        <xdr:cNvSpPr/>
      </xdr:nvSpPr>
      <xdr:spPr>
        <a:xfrm>
          <a:off x="8699500" y="131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51941</xdr:rowOff>
    </xdr:from>
    <xdr:ext cx="534377" cy="259045"/>
    <xdr:sp macro="" textlink="">
      <xdr:nvSpPr>
        <xdr:cNvPr id="424" name="テキスト ボックス 423"/>
        <xdr:cNvSpPr txBox="1"/>
      </xdr:nvSpPr>
      <xdr:spPr>
        <a:xfrm>
          <a:off x="8483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113055</xdr:rowOff>
    </xdr:from>
    <xdr:to>
      <xdr:col>41</xdr:col>
      <xdr:colOff>101600</xdr:colOff>
      <xdr:row>77</xdr:row>
      <xdr:rowOff>43205</xdr:rowOff>
    </xdr:to>
    <xdr:sp macro="" textlink="">
      <xdr:nvSpPr>
        <xdr:cNvPr id="425" name="楕円 424"/>
        <xdr:cNvSpPr/>
      </xdr:nvSpPr>
      <xdr:spPr>
        <a:xfrm>
          <a:off x="7810500" y="131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59732</xdr:rowOff>
    </xdr:from>
    <xdr:ext cx="534377" cy="259045"/>
    <xdr:sp macro="" textlink="">
      <xdr:nvSpPr>
        <xdr:cNvPr id="426" name="テキスト ボックス 425"/>
        <xdr:cNvSpPr txBox="1"/>
      </xdr:nvSpPr>
      <xdr:spPr>
        <a:xfrm>
          <a:off x="7594111" y="1291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112274</xdr:rowOff>
    </xdr:from>
    <xdr:to>
      <xdr:col>36</xdr:col>
      <xdr:colOff>165100</xdr:colOff>
      <xdr:row>77</xdr:row>
      <xdr:rowOff>42424</xdr:rowOff>
    </xdr:to>
    <xdr:sp macro="" textlink="">
      <xdr:nvSpPr>
        <xdr:cNvPr id="427" name="楕円 426"/>
        <xdr:cNvSpPr/>
      </xdr:nvSpPr>
      <xdr:spPr>
        <a:xfrm>
          <a:off x="6921500" y="131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58952</xdr:rowOff>
    </xdr:from>
    <xdr:ext cx="534377" cy="259045"/>
    <xdr:sp macro="" textlink="">
      <xdr:nvSpPr>
        <xdr:cNvPr id="428" name="テキスト ボックス 427"/>
        <xdr:cNvSpPr txBox="1"/>
      </xdr:nvSpPr>
      <xdr:spPr>
        <a:xfrm>
          <a:off x="6705111" y="1291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165784</xdr:rowOff>
    </xdr:from>
    <xdr:to>
      <xdr:col>55</xdr:col>
      <xdr:colOff>0</xdr:colOff>
      <xdr:row>97</xdr:row>
      <xdr:rowOff>37457</xdr:rowOff>
    </xdr:to>
    <xdr:cxnSp macro="">
      <xdr:nvCxnSpPr>
        <xdr:cNvPr id="455" name="直線コネクタ 454"/>
        <xdr:cNvCxnSpPr/>
      </xdr:nvCxnSpPr>
      <xdr:spPr>
        <a:xfrm>
          <a:off x="9639300" y="16624984"/>
          <a:ext cx="838200" cy="4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165784</xdr:rowOff>
    </xdr:from>
    <xdr:to>
      <xdr:col>50</xdr:col>
      <xdr:colOff>114300</xdr:colOff>
      <xdr:row>97</xdr:row>
      <xdr:rowOff>7245</xdr:rowOff>
    </xdr:to>
    <xdr:cxnSp macro="">
      <xdr:nvCxnSpPr>
        <xdr:cNvPr id="458" name="直線コネクタ 457"/>
        <xdr:cNvCxnSpPr/>
      </xdr:nvCxnSpPr>
      <xdr:spPr>
        <a:xfrm flipV="1">
          <a:off x="8750300" y="16624984"/>
          <a:ext cx="889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72448</xdr:rowOff>
    </xdr:from>
    <xdr:ext cx="534377" cy="259045"/>
    <xdr:sp macro="" textlink="">
      <xdr:nvSpPr>
        <xdr:cNvPr id="460" name="テキスト ボックス 459"/>
        <xdr:cNvSpPr txBox="1"/>
      </xdr:nvSpPr>
      <xdr:spPr>
        <a:xfrm>
          <a:off x="9372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7245</xdr:rowOff>
    </xdr:from>
    <xdr:to>
      <xdr:col>45</xdr:col>
      <xdr:colOff>177800</xdr:colOff>
      <xdr:row>97</xdr:row>
      <xdr:rowOff>99704</xdr:rowOff>
    </xdr:to>
    <xdr:cxnSp macro="">
      <xdr:nvCxnSpPr>
        <xdr:cNvPr id="461" name="直線コネクタ 460"/>
        <xdr:cNvCxnSpPr/>
      </xdr:nvCxnSpPr>
      <xdr:spPr>
        <a:xfrm flipV="1">
          <a:off x="7861300" y="16637895"/>
          <a:ext cx="889000" cy="9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63" name="テキスト ボックス 462"/>
        <xdr:cNvSpPr txBox="1"/>
      </xdr:nvSpPr>
      <xdr:spPr>
        <a:xfrm>
          <a:off x="8483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148534</xdr:rowOff>
    </xdr:from>
    <xdr:to>
      <xdr:col>41</xdr:col>
      <xdr:colOff>50800</xdr:colOff>
      <xdr:row>97</xdr:row>
      <xdr:rowOff>99704</xdr:rowOff>
    </xdr:to>
    <xdr:cxnSp macro="">
      <xdr:nvCxnSpPr>
        <xdr:cNvPr id="464" name="直線コネクタ 463"/>
        <xdr:cNvCxnSpPr/>
      </xdr:nvCxnSpPr>
      <xdr:spPr>
        <a:xfrm>
          <a:off x="6972300" y="16436284"/>
          <a:ext cx="889000" cy="29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6" name="テキスト ボックス 465"/>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68" name="テキスト ボックス 467"/>
        <xdr:cNvSpPr txBox="1"/>
      </xdr:nvSpPr>
      <xdr:spPr>
        <a:xfrm>
          <a:off x="6705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158107</xdr:rowOff>
    </xdr:from>
    <xdr:to>
      <xdr:col>55</xdr:col>
      <xdr:colOff>50800</xdr:colOff>
      <xdr:row>97</xdr:row>
      <xdr:rowOff>88257</xdr:rowOff>
    </xdr:to>
    <xdr:sp macro="" textlink="">
      <xdr:nvSpPr>
        <xdr:cNvPr id="474" name="楕円 473"/>
        <xdr:cNvSpPr/>
      </xdr:nvSpPr>
      <xdr:spPr>
        <a:xfrm>
          <a:off x="10426700" y="1661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136534</xdr:rowOff>
    </xdr:from>
    <xdr:ext cx="534377" cy="259045"/>
    <xdr:sp macro="" textlink="">
      <xdr:nvSpPr>
        <xdr:cNvPr id="475" name="土木費該当値テキスト"/>
        <xdr:cNvSpPr txBox="1"/>
      </xdr:nvSpPr>
      <xdr:spPr>
        <a:xfrm>
          <a:off x="10528300" y="1659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114984</xdr:rowOff>
    </xdr:from>
    <xdr:to>
      <xdr:col>50</xdr:col>
      <xdr:colOff>165100</xdr:colOff>
      <xdr:row>97</xdr:row>
      <xdr:rowOff>45134</xdr:rowOff>
    </xdr:to>
    <xdr:sp macro="" textlink="">
      <xdr:nvSpPr>
        <xdr:cNvPr id="476" name="楕円 475"/>
        <xdr:cNvSpPr/>
      </xdr:nvSpPr>
      <xdr:spPr>
        <a:xfrm>
          <a:off x="9588500" y="1657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61661</xdr:rowOff>
    </xdr:from>
    <xdr:ext cx="534377" cy="259045"/>
    <xdr:sp macro="" textlink="">
      <xdr:nvSpPr>
        <xdr:cNvPr id="477" name="テキスト ボックス 476"/>
        <xdr:cNvSpPr txBox="1"/>
      </xdr:nvSpPr>
      <xdr:spPr>
        <a:xfrm>
          <a:off x="9372111" y="1634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127895</xdr:rowOff>
    </xdr:from>
    <xdr:to>
      <xdr:col>46</xdr:col>
      <xdr:colOff>38100</xdr:colOff>
      <xdr:row>97</xdr:row>
      <xdr:rowOff>58045</xdr:rowOff>
    </xdr:to>
    <xdr:sp macro="" textlink="">
      <xdr:nvSpPr>
        <xdr:cNvPr id="478" name="楕円 477"/>
        <xdr:cNvSpPr/>
      </xdr:nvSpPr>
      <xdr:spPr>
        <a:xfrm>
          <a:off x="8699500" y="16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74572</xdr:rowOff>
    </xdr:from>
    <xdr:ext cx="534377" cy="259045"/>
    <xdr:sp macro="" textlink="">
      <xdr:nvSpPr>
        <xdr:cNvPr id="479" name="テキスト ボックス 478"/>
        <xdr:cNvSpPr txBox="1"/>
      </xdr:nvSpPr>
      <xdr:spPr>
        <a:xfrm>
          <a:off x="8483111" y="163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48904</xdr:rowOff>
    </xdr:from>
    <xdr:to>
      <xdr:col>41</xdr:col>
      <xdr:colOff>101600</xdr:colOff>
      <xdr:row>97</xdr:row>
      <xdr:rowOff>150504</xdr:rowOff>
    </xdr:to>
    <xdr:sp macro="" textlink="">
      <xdr:nvSpPr>
        <xdr:cNvPr id="480" name="楕円 479"/>
        <xdr:cNvSpPr/>
      </xdr:nvSpPr>
      <xdr:spPr>
        <a:xfrm>
          <a:off x="7810500" y="1667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141631</xdr:rowOff>
    </xdr:from>
    <xdr:ext cx="534377" cy="259045"/>
    <xdr:sp macro="" textlink="">
      <xdr:nvSpPr>
        <xdr:cNvPr id="481" name="テキスト ボックス 480"/>
        <xdr:cNvSpPr txBox="1"/>
      </xdr:nvSpPr>
      <xdr:spPr>
        <a:xfrm>
          <a:off x="7594111" y="1677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97734</xdr:rowOff>
    </xdr:from>
    <xdr:to>
      <xdr:col>36</xdr:col>
      <xdr:colOff>165100</xdr:colOff>
      <xdr:row>96</xdr:row>
      <xdr:rowOff>27884</xdr:rowOff>
    </xdr:to>
    <xdr:sp macro="" textlink="">
      <xdr:nvSpPr>
        <xdr:cNvPr id="482" name="楕円 481"/>
        <xdr:cNvSpPr/>
      </xdr:nvSpPr>
      <xdr:spPr>
        <a:xfrm>
          <a:off x="6921500" y="163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44411</xdr:rowOff>
    </xdr:from>
    <xdr:ext cx="599010" cy="259045"/>
    <xdr:sp macro="" textlink="">
      <xdr:nvSpPr>
        <xdr:cNvPr id="483" name="テキスト ボックス 482"/>
        <xdr:cNvSpPr txBox="1"/>
      </xdr:nvSpPr>
      <xdr:spPr>
        <a:xfrm>
          <a:off x="6672795" y="1616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98514</xdr:rowOff>
    </xdr:from>
    <xdr:to>
      <xdr:col>85</xdr:col>
      <xdr:colOff>127000</xdr:colOff>
      <xdr:row>35</xdr:row>
      <xdr:rowOff>28467</xdr:rowOff>
    </xdr:to>
    <xdr:cxnSp macro="">
      <xdr:nvCxnSpPr>
        <xdr:cNvPr id="512" name="直線コネクタ 511"/>
        <xdr:cNvCxnSpPr/>
      </xdr:nvCxnSpPr>
      <xdr:spPr>
        <a:xfrm>
          <a:off x="15481300" y="5584914"/>
          <a:ext cx="838200" cy="44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3" name="消防費平均値テキスト"/>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98514</xdr:rowOff>
    </xdr:from>
    <xdr:to>
      <xdr:col>81</xdr:col>
      <xdr:colOff>50800</xdr:colOff>
      <xdr:row>36</xdr:row>
      <xdr:rowOff>60947</xdr:rowOff>
    </xdr:to>
    <xdr:cxnSp macro="">
      <xdr:nvCxnSpPr>
        <xdr:cNvPr id="515" name="直線コネクタ 514"/>
        <xdr:cNvCxnSpPr/>
      </xdr:nvCxnSpPr>
      <xdr:spPr>
        <a:xfrm flipV="1">
          <a:off x="14592300" y="5584914"/>
          <a:ext cx="889000" cy="6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7" name="テキスト ボックス 516"/>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60947</xdr:rowOff>
    </xdr:from>
    <xdr:to>
      <xdr:col>76</xdr:col>
      <xdr:colOff>114300</xdr:colOff>
      <xdr:row>36</xdr:row>
      <xdr:rowOff>91904</xdr:rowOff>
    </xdr:to>
    <xdr:cxnSp macro="">
      <xdr:nvCxnSpPr>
        <xdr:cNvPr id="518" name="直線コネクタ 517"/>
        <xdr:cNvCxnSpPr/>
      </xdr:nvCxnSpPr>
      <xdr:spPr>
        <a:xfrm flipV="1">
          <a:off x="13703300" y="6233147"/>
          <a:ext cx="8890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124591</xdr:rowOff>
    </xdr:from>
    <xdr:ext cx="534377" cy="259045"/>
    <xdr:sp macro="" textlink="">
      <xdr:nvSpPr>
        <xdr:cNvPr id="520" name="テキスト ボックス 519"/>
        <xdr:cNvSpPr txBox="1"/>
      </xdr:nvSpPr>
      <xdr:spPr>
        <a:xfrm>
          <a:off x="14325111" y="62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91904</xdr:rowOff>
    </xdr:from>
    <xdr:to>
      <xdr:col>71</xdr:col>
      <xdr:colOff>177800</xdr:colOff>
      <xdr:row>36</xdr:row>
      <xdr:rowOff>111773</xdr:rowOff>
    </xdr:to>
    <xdr:cxnSp macro="">
      <xdr:nvCxnSpPr>
        <xdr:cNvPr id="521" name="直線コネクタ 520"/>
        <xdr:cNvCxnSpPr/>
      </xdr:nvCxnSpPr>
      <xdr:spPr>
        <a:xfrm flipV="1">
          <a:off x="12814300" y="6264104"/>
          <a:ext cx="889000" cy="19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3" name="テキスト ボックス 522"/>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5" name="テキスト ボックス 524"/>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149117</xdr:rowOff>
    </xdr:from>
    <xdr:to>
      <xdr:col>85</xdr:col>
      <xdr:colOff>177800</xdr:colOff>
      <xdr:row>35</xdr:row>
      <xdr:rowOff>79267</xdr:rowOff>
    </xdr:to>
    <xdr:sp macro="" textlink="">
      <xdr:nvSpPr>
        <xdr:cNvPr id="531" name="楕円 530"/>
        <xdr:cNvSpPr/>
      </xdr:nvSpPr>
      <xdr:spPr>
        <a:xfrm>
          <a:off x="16268700" y="597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544</xdr:rowOff>
    </xdr:from>
    <xdr:ext cx="534377" cy="259045"/>
    <xdr:sp macro="" textlink="">
      <xdr:nvSpPr>
        <xdr:cNvPr id="532" name="消防費該当値テキスト"/>
        <xdr:cNvSpPr txBox="1"/>
      </xdr:nvSpPr>
      <xdr:spPr>
        <a:xfrm>
          <a:off x="16370300" y="582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47714</xdr:rowOff>
    </xdr:from>
    <xdr:to>
      <xdr:col>81</xdr:col>
      <xdr:colOff>101600</xdr:colOff>
      <xdr:row>32</xdr:row>
      <xdr:rowOff>149314</xdr:rowOff>
    </xdr:to>
    <xdr:sp macro="" textlink="">
      <xdr:nvSpPr>
        <xdr:cNvPr id="533" name="楕円 532"/>
        <xdr:cNvSpPr/>
      </xdr:nvSpPr>
      <xdr:spPr>
        <a:xfrm>
          <a:off x="15430500" y="553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165841</xdr:rowOff>
    </xdr:from>
    <xdr:ext cx="534377" cy="259045"/>
    <xdr:sp macro="" textlink="">
      <xdr:nvSpPr>
        <xdr:cNvPr id="534" name="テキスト ボックス 533"/>
        <xdr:cNvSpPr txBox="1"/>
      </xdr:nvSpPr>
      <xdr:spPr>
        <a:xfrm>
          <a:off x="15214111" y="530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10147</xdr:rowOff>
    </xdr:from>
    <xdr:to>
      <xdr:col>76</xdr:col>
      <xdr:colOff>165100</xdr:colOff>
      <xdr:row>36</xdr:row>
      <xdr:rowOff>111747</xdr:rowOff>
    </xdr:to>
    <xdr:sp macro="" textlink="">
      <xdr:nvSpPr>
        <xdr:cNvPr id="535" name="楕円 534"/>
        <xdr:cNvSpPr/>
      </xdr:nvSpPr>
      <xdr:spPr>
        <a:xfrm>
          <a:off x="14541500" y="618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128274</xdr:rowOff>
    </xdr:from>
    <xdr:ext cx="534377" cy="259045"/>
    <xdr:sp macro="" textlink="">
      <xdr:nvSpPr>
        <xdr:cNvPr id="536" name="テキスト ボックス 535"/>
        <xdr:cNvSpPr txBox="1"/>
      </xdr:nvSpPr>
      <xdr:spPr>
        <a:xfrm>
          <a:off x="14325111" y="595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41104</xdr:rowOff>
    </xdr:from>
    <xdr:to>
      <xdr:col>72</xdr:col>
      <xdr:colOff>38100</xdr:colOff>
      <xdr:row>36</xdr:row>
      <xdr:rowOff>142704</xdr:rowOff>
    </xdr:to>
    <xdr:sp macro="" textlink="">
      <xdr:nvSpPr>
        <xdr:cNvPr id="537" name="楕円 536"/>
        <xdr:cNvSpPr/>
      </xdr:nvSpPr>
      <xdr:spPr>
        <a:xfrm>
          <a:off x="13652500" y="62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133831</xdr:rowOff>
    </xdr:from>
    <xdr:ext cx="534377" cy="259045"/>
    <xdr:sp macro="" textlink="">
      <xdr:nvSpPr>
        <xdr:cNvPr id="538" name="テキスト ボックス 537"/>
        <xdr:cNvSpPr txBox="1"/>
      </xdr:nvSpPr>
      <xdr:spPr>
        <a:xfrm>
          <a:off x="13436111" y="630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60973</xdr:rowOff>
    </xdr:from>
    <xdr:to>
      <xdr:col>67</xdr:col>
      <xdr:colOff>101600</xdr:colOff>
      <xdr:row>36</xdr:row>
      <xdr:rowOff>162573</xdr:rowOff>
    </xdr:to>
    <xdr:sp macro="" textlink="">
      <xdr:nvSpPr>
        <xdr:cNvPr id="539" name="楕円 538"/>
        <xdr:cNvSpPr/>
      </xdr:nvSpPr>
      <xdr:spPr>
        <a:xfrm>
          <a:off x="12763500" y="623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153700</xdr:rowOff>
    </xdr:from>
    <xdr:ext cx="534377" cy="259045"/>
    <xdr:sp macro="" textlink="">
      <xdr:nvSpPr>
        <xdr:cNvPr id="540" name="テキスト ボックス 539"/>
        <xdr:cNvSpPr txBox="1"/>
      </xdr:nvSpPr>
      <xdr:spPr>
        <a:xfrm>
          <a:off x="12547111" y="632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35975</xdr:rowOff>
    </xdr:from>
    <xdr:to>
      <xdr:col>85</xdr:col>
      <xdr:colOff>127000</xdr:colOff>
      <xdr:row>57</xdr:row>
      <xdr:rowOff>52759</xdr:rowOff>
    </xdr:to>
    <xdr:cxnSp macro="">
      <xdr:nvCxnSpPr>
        <xdr:cNvPr id="567" name="直線コネクタ 566"/>
        <xdr:cNvCxnSpPr/>
      </xdr:nvCxnSpPr>
      <xdr:spPr>
        <a:xfrm>
          <a:off x="15481300" y="9808625"/>
          <a:ext cx="83820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35975</xdr:rowOff>
    </xdr:from>
    <xdr:to>
      <xdr:col>81</xdr:col>
      <xdr:colOff>50800</xdr:colOff>
      <xdr:row>57</xdr:row>
      <xdr:rowOff>55008</xdr:rowOff>
    </xdr:to>
    <xdr:cxnSp macro="">
      <xdr:nvCxnSpPr>
        <xdr:cNvPr id="570" name="直線コネクタ 569"/>
        <xdr:cNvCxnSpPr/>
      </xdr:nvCxnSpPr>
      <xdr:spPr>
        <a:xfrm flipV="1">
          <a:off x="14592300" y="9808625"/>
          <a:ext cx="8890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2" name="テキスト ボックス 571"/>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138694</xdr:rowOff>
    </xdr:from>
    <xdr:to>
      <xdr:col>76</xdr:col>
      <xdr:colOff>114300</xdr:colOff>
      <xdr:row>57</xdr:row>
      <xdr:rowOff>55008</xdr:rowOff>
    </xdr:to>
    <xdr:cxnSp macro="">
      <xdr:nvCxnSpPr>
        <xdr:cNvPr id="573" name="直線コネクタ 572"/>
        <xdr:cNvCxnSpPr/>
      </xdr:nvCxnSpPr>
      <xdr:spPr>
        <a:xfrm>
          <a:off x="13703300" y="9739894"/>
          <a:ext cx="889000" cy="8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5" name="テキスト ボックス 574"/>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138694</xdr:rowOff>
    </xdr:from>
    <xdr:to>
      <xdr:col>71</xdr:col>
      <xdr:colOff>177800</xdr:colOff>
      <xdr:row>57</xdr:row>
      <xdr:rowOff>71298</xdr:rowOff>
    </xdr:to>
    <xdr:cxnSp macro="">
      <xdr:nvCxnSpPr>
        <xdr:cNvPr id="576" name="直線コネクタ 575"/>
        <xdr:cNvCxnSpPr/>
      </xdr:nvCxnSpPr>
      <xdr:spPr>
        <a:xfrm flipV="1">
          <a:off x="12814300" y="9739894"/>
          <a:ext cx="889000" cy="10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68991</xdr:rowOff>
    </xdr:from>
    <xdr:ext cx="534377" cy="259045"/>
    <xdr:sp macro="" textlink="">
      <xdr:nvSpPr>
        <xdr:cNvPr id="578" name="テキスト ボックス 577"/>
        <xdr:cNvSpPr txBox="1"/>
      </xdr:nvSpPr>
      <xdr:spPr>
        <a:xfrm>
          <a:off x="13436111" y="984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0" name="テキスト ボックス 579"/>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1959</xdr:rowOff>
    </xdr:from>
    <xdr:to>
      <xdr:col>85</xdr:col>
      <xdr:colOff>177800</xdr:colOff>
      <xdr:row>57</xdr:row>
      <xdr:rowOff>103559</xdr:rowOff>
    </xdr:to>
    <xdr:sp macro="" textlink="">
      <xdr:nvSpPr>
        <xdr:cNvPr id="586" name="楕円 585"/>
        <xdr:cNvSpPr/>
      </xdr:nvSpPr>
      <xdr:spPr>
        <a:xfrm>
          <a:off x="16268700" y="97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116792</xdr:rowOff>
    </xdr:from>
    <xdr:ext cx="534377" cy="259045"/>
    <xdr:sp macro="" textlink="">
      <xdr:nvSpPr>
        <xdr:cNvPr id="587" name="教育費該当値テキスト"/>
        <xdr:cNvSpPr txBox="1"/>
      </xdr:nvSpPr>
      <xdr:spPr>
        <a:xfrm>
          <a:off x="16370300" y="971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156625</xdr:rowOff>
    </xdr:from>
    <xdr:to>
      <xdr:col>81</xdr:col>
      <xdr:colOff>101600</xdr:colOff>
      <xdr:row>57</xdr:row>
      <xdr:rowOff>86775</xdr:rowOff>
    </xdr:to>
    <xdr:sp macro="" textlink="">
      <xdr:nvSpPr>
        <xdr:cNvPr id="588" name="楕円 587"/>
        <xdr:cNvSpPr/>
      </xdr:nvSpPr>
      <xdr:spPr>
        <a:xfrm>
          <a:off x="15430500" y="97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77902</xdr:rowOff>
    </xdr:from>
    <xdr:ext cx="534377" cy="259045"/>
    <xdr:sp macro="" textlink="">
      <xdr:nvSpPr>
        <xdr:cNvPr id="589" name="テキスト ボックス 588"/>
        <xdr:cNvSpPr txBox="1"/>
      </xdr:nvSpPr>
      <xdr:spPr>
        <a:xfrm>
          <a:off x="15214111" y="985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4208</xdr:rowOff>
    </xdr:from>
    <xdr:to>
      <xdr:col>76</xdr:col>
      <xdr:colOff>165100</xdr:colOff>
      <xdr:row>57</xdr:row>
      <xdr:rowOff>105808</xdr:rowOff>
    </xdr:to>
    <xdr:sp macro="" textlink="">
      <xdr:nvSpPr>
        <xdr:cNvPr id="590" name="楕円 589"/>
        <xdr:cNvSpPr/>
      </xdr:nvSpPr>
      <xdr:spPr>
        <a:xfrm>
          <a:off x="14541500" y="977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96935</xdr:rowOff>
    </xdr:from>
    <xdr:ext cx="534377" cy="259045"/>
    <xdr:sp macro="" textlink="">
      <xdr:nvSpPr>
        <xdr:cNvPr id="591" name="テキスト ボックス 590"/>
        <xdr:cNvSpPr txBox="1"/>
      </xdr:nvSpPr>
      <xdr:spPr>
        <a:xfrm>
          <a:off x="14325111" y="986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87894</xdr:rowOff>
    </xdr:from>
    <xdr:to>
      <xdr:col>72</xdr:col>
      <xdr:colOff>38100</xdr:colOff>
      <xdr:row>57</xdr:row>
      <xdr:rowOff>18044</xdr:rowOff>
    </xdr:to>
    <xdr:sp macro="" textlink="">
      <xdr:nvSpPr>
        <xdr:cNvPr id="592" name="楕円 591"/>
        <xdr:cNvSpPr/>
      </xdr:nvSpPr>
      <xdr:spPr>
        <a:xfrm>
          <a:off x="13652500" y="968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34571</xdr:rowOff>
    </xdr:from>
    <xdr:ext cx="534377" cy="259045"/>
    <xdr:sp macro="" textlink="">
      <xdr:nvSpPr>
        <xdr:cNvPr id="593" name="テキスト ボックス 592"/>
        <xdr:cNvSpPr txBox="1"/>
      </xdr:nvSpPr>
      <xdr:spPr>
        <a:xfrm>
          <a:off x="13436111" y="946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20498</xdr:rowOff>
    </xdr:from>
    <xdr:to>
      <xdr:col>67</xdr:col>
      <xdr:colOff>101600</xdr:colOff>
      <xdr:row>57</xdr:row>
      <xdr:rowOff>122098</xdr:rowOff>
    </xdr:to>
    <xdr:sp macro="" textlink="">
      <xdr:nvSpPr>
        <xdr:cNvPr id="594" name="楕円 593"/>
        <xdr:cNvSpPr/>
      </xdr:nvSpPr>
      <xdr:spPr>
        <a:xfrm>
          <a:off x="12763500" y="979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113225</xdr:rowOff>
    </xdr:from>
    <xdr:ext cx="534377" cy="259045"/>
    <xdr:sp macro="" textlink="">
      <xdr:nvSpPr>
        <xdr:cNvPr id="595" name="テキスト ボックス 594"/>
        <xdr:cNvSpPr txBox="1"/>
      </xdr:nvSpPr>
      <xdr:spPr>
        <a:xfrm>
          <a:off x="12547111" y="98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44145</xdr:rowOff>
    </xdr:from>
    <xdr:to>
      <xdr:col>85</xdr:col>
      <xdr:colOff>127000</xdr:colOff>
      <xdr:row>79</xdr:row>
      <xdr:rowOff>44450</xdr:rowOff>
    </xdr:to>
    <xdr:cxnSp macro="">
      <xdr:nvCxnSpPr>
        <xdr:cNvPr id="624" name="直線コネクタ 623"/>
        <xdr:cNvCxnSpPr/>
      </xdr:nvCxnSpPr>
      <xdr:spPr>
        <a:xfrm>
          <a:off x="15481300" y="13588695"/>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42804</xdr:rowOff>
    </xdr:from>
    <xdr:to>
      <xdr:col>81</xdr:col>
      <xdr:colOff>50800</xdr:colOff>
      <xdr:row>79</xdr:row>
      <xdr:rowOff>44145</xdr:rowOff>
    </xdr:to>
    <xdr:cxnSp macro="">
      <xdr:nvCxnSpPr>
        <xdr:cNvPr id="627" name="直線コネクタ 626"/>
        <xdr:cNvCxnSpPr/>
      </xdr:nvCxnSpPr>
      <xdr:spPr>
        <a:xfrm>
          <a:off x="14592300" y="13587354"/>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42804</xdr:rowOff>
    </xdr:from>
    <xdr:to>
      <xdr:col>76</xdr:col>
      <xdr:colOff>114300</xdr:colOff>
      <xdr:row>79</xdr:row>
      <xdr:rowOff>44450</xdr:rowOff>
    </xdr:to>
    <xdr:cxnSp macro="">
      <xdr:nvCxnSpPr>
        <xdr:cNvPr id="630" name="直線コネクタ 629"/>
        <xdr:cNvCxnSpPr/>
      </xdr:nvCxnSpPr>
      <xdr:spPr>
        <a:xfrm flipV="1">
          <a:off x="13703300" y="13587354"/>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3" name="直線コネクタ 63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5" name="テキスト ボックス 634"/>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7" name="テキスト ボックス 636"/>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4" name="災害復旧費該当値テキスト"/>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164795</xdr:rowOff>
    </xdr:from>
    <xdr:to>
      <xdr:col>81</xdr:col>
      <xdr:colOff>101600</xdr:colOff>
      <xdr:row>79</xdr:row>
      <xdr:rowOff>94945</xdr:rowOff>
    </xdr:to>
    <xdr:sp macro="" textlink="">
      <xdr:nvSpPr>
        <xdr:cNvPr id="645" name="楕円 644"/>
        <xdr:cNvSpPr/>
      </xdr:nvSpPr>
      <xdr:spPr>
        <a:xfrm>
          <a:off x="15430500" y="1353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86072</xdr:rowOff>
    </xdr:from>
    <xdr:ext cx="313932" cy="259045"/>
    <xdr:sp macro="" textlink="">
      <xdr:nvSpPr>
        <xdr:cNvPr id="646" name="テキスト ボックス 645"/>
        <xdr:cNvSpPr txBox="1"/>
      </xdr:nvSpPr>
      <xdr:spPr>
        <a:xfrm>
          <a:off x="15324333" y="1363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163454</xdr:rowOff>
    </xdr:from>
    <xdr:to>
      <xdr:col>76</xdr:col>
      <xdr:colOff>165100</xdr:colOff>
      <xdr:row>79</xdr:row>
      <xdr:rowOff>93604</xdr:rowOff>
    </xdr:to>
    <xdr:sp macro="" textlink="">
      <xdr:nvSpPr>
        <xdr:cNvPr id="647" name="楕円 646"/>
        <xdr:cNvSpPr/>
      </xdr:nvSpPr>
      <xdr:spPr>
        <a:xfrm>
          <a:off x="14541500" y="1353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84731</xdr:rowOff>
    </xdr:from>
    <xdr:ext cx="378565" cy="259045"/>
    <xdr:sp macro="" textlink="">
      <xdr:nvSpPr>
        <xdr:cNvPr id="648" name="テキスト ボックス 647"/>
        <xdr:cNvSpPr txBox="1"/>
      </xdr:nvSpPr>
      <xdr:spPr>
        <a:xfrm>
          <a:off x="14403017" y="13629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2" name="テキスト ボックス 65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89984</xdr:rowOff>
    </xdr:from>
    <xdr:to>
      <xdr:col>85</xdr:col>
      <xdr:colOff>127000</xdr:colOff>
      <xdr:row>97</xdr:row>
      <xdr:rowOff>90218</xdr:rowOff>
    </xdr:to>
    <xdr:cxnSp macro="">
      <xdr:nvCxnSpPr>
        <xdr:cNvPr id="679" name="直線コネクタ 678"/>
        <xdr:cNvCxnSpPr/>
      </xdr:nvCxnSpPr>
      <xdr:spPr>
        <a:xfrm>
          <a:off x="15481300" y="16720634"/>
          <a:ext cx="8382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0" name="公債費平均値テキスト"/>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89984</xdr:rowOff>
    </xdr:from>
    <xdr:to>
      <xdr:col>81</xdr:col>
      <xdr:colOff>50800</xdr:colOff>
      <xdr:row>97</xdr:row>
      <xdr:rowOff>98996</xdr:rowOff>
    </xdr:to>
    <xdr:cxnSp macro="">
      <xdr:nvCxnSpPr>
        <xdr:cNvPr id="682" name="直線コネクタ 681"/>
        <xdr:cNvCxnSpPr/>
      </xdr:nvCxnSpPr>
      <xdr:spPr>
        <a:xfrm flipV="1">
          <a:off x="14592300" y="16720634"/>
          <a:ext cx="8890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4" name="テキスト ボックス 683"/>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98996</xdr:rowOff>
    </xdr:from>
    <xdr:to>
      <xdr:col>76</xdr:col>
      <xdr:colOff>114300</xdr:colOff>
      <xdr:row>97</xdr:row>
      <xdr:rowOff>116039</xdr:rowOff>
    </xdr:to>
    <xdr:cxnSp macro="">
      <xdr:nvCxnSpPr>
        <xdr:cNvPr id="685" name="直線コネクタ 684"/>
        <xdr:cNvCxnSpPr/>
      </xdr:nvCxnSpPr>
      <xdr:spPr>
        <a:xfrm flipV="1">
          <a:off x="13703300" y="16729646"/>
          <a:ext cx="889000" cy="17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7" name="テキスト ボックス 686"/>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116039</xdr:rowOff>
    </xdr:from>
    <xdr:to>
      <xdr:col>71</xdr:col>
      <xdr:colOff>177800</xdr:colOff>
      <xdr:row>97</xdr:row>
      <xdr:rowOff>139280</xdr:rowOff>
    </xdr:to>
    <xdr:cxnSp macro="">
      <xdr:nvCxnSpPr>
        <xdr:cNvPr id="688" name="直線コネクタ 687"/>
        <xdr:cNvCxnSpPr/>
      </xdr:nvCxnSpPr>
      <xdr:spPr>
        <a:xfrm flipV="1">
          <a:off x="12814300" y="16746689"/>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0" name="テキスト ボックス 689"/>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2" name="テキスト ボックス 691"/>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39418</xdr:rowOff>
    </xdr:from>
    <xdr:to>
      <xdr:col>85</xdr:col>
      <xdr:colOff>177800</xdr:colOff>
      <xdr:row>97</xdr:row>
      <xdr:rowOff>141018</xdr:rowOff>
    </xdr:to>
    <xdr:sp macro="" textlink="">
      <xdr:nvSpPr>
        <xdr:cNvPr id="698" name="楕円 697"/>
        <xdr:cNvSpPr/>
      </xdr:nvSpPr>
      <xdr:spPr>
        <a:xfrm>
          <a:off x="16268700" y="1667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17845</xdr:rowOff>
    </xdr:from>
    <xdr:ext cx="534377" cy="259045"/>
    <xdr:sp macro="" textlink="">
      <xdr:nvSpPr>
        <xdr:cNvPr id="699" name="公債費該当値テキスト"/>
        <xdr:cNvSpPr txBox="1"/>
      </xdr:nvSpPr>
      <xdr:spPr>
        <a:xfrm>
          <a:off x="16370300" y="1664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39184</xdr:rowOff>
    </xdr:from>
    <xdr:to>
      <xdr:col>81</xdr:col>
      <xdr:colOff>101600</xdr:colOff>
      <xdr:row>97</xdr:row>
      <xdr:rowOff>140784</xdr:rowOff>
    </xdr:to>
    <xdr:sp macro="" textlink="">
      <xdr:nvSpPr>
        <xdr:cNvPr id="700" name="楕円 699"/>
        <xdr:cNvSpPr/>
      </xdr:nvSpPr>
      <xdr:spPr>
        <a:xfrm>
          <a:off x="15430500" y="1666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131911</xdr:rowOff>
    </xdr:from>
    <xdr:ext cx="534377" cy="259045"/>
    <xdr:sp macro="" textlink="">
      <xdr:nvSpPr>
        <xdr:cNvPr id="701" name="テキスト ボックス 700"/>
        <xdr:cNvSpPr txBox="1"/>
      </xdr:nvSpPr>
      <xdr:spPr>
        <a:xfrm>
          <a:off x="15214111" y="1676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48196</xdr:rowOff>
    </xdr:from>
    <xdr:to>
      <xdr:col>76</xdr:col>
      <xdr:colOff>165100</xdr:colOff>
      <xdr:row>97</xdr:row>
      <xdr:rowOff>149796</xdr:rowOff>
    </xdr:to>
    <xdr:sp macro="" textlink="">
      <xdr:nvSpPr>
        <xdr:cNvPr id="702" name="楕円 701"/>
        <xdr:cNvSpPr/>
      </xdr:nvSpPr>
      <xdr:spPr>
        <a:xfrm>
          <a:off x="14541500" y="1667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140923</xdr:rowOff>
    </xdr:from>
    <xdr:ext cx="534377" cy="259045"/>
    <xdr:sp macro="" textlink="">
      <xdr:nvSpPr>
        <xdr:cNvPr id="703" name="テキスト ボックス 702"/>
        <xdr:cNvSpPr txBox="1"/>
      </xdr:nvSpPr>
      <xdr:spPr>
        <a:xfrm>
          <a:off x="14325111" y="1677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65239</xdr:rowOff>
    </xdr:from>
    <xdr:to>
      <xdr:col>72</xdr:col>
      <xdr:colOff>38100</xdr:colOff>
      <xdr:row>97</xdr:row>
      <xdr:rowOff>166839</xdr:rowOff>
    </xdr:to>
    <xdr:sp macro="" textlink="">
      <xdr:nvSpPr>
        <xdr:cNvPr id="704" name="楕円 703"/>
        <xdr:cNvSpPr/>
      </xdr:nvSpPr>
      <xdr:spPr>
        <a:xfrm>
          <a:off x="13652500" y="1669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157966</xdr:rowOff>
    </xdr:from>
    <xdr:ext cx="534377" cy="259045"/>
    <xdr:sp macro="" textlink="">
      <xdr:nvSpPr>
        <xdr:cNvPr id="705" name="テキスト ボックス 704"/>
        <xdr:cNvSpPr txBox="1"/>
      </xdr:nvSpPr>
      <xdr:spPr>
        <a:xfrm>
          <a:off x="13436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88480</xdr:rowOff>
    </xdr:from>
    <xdr:to>
      <xdr:col>67</xdr:col>
      <xdr:colOff>101600</xdr:colOff>
      <xdr:row>98</xdr:row>
      <xdr:rowOff>18630</xdr:rowOff>
    </xdr:to>
    <xdr:sp macro="" textlink="">
      <xdr:nvSpPr>
        <xdr:cNvPr id="706" name="楕円 705"/>
        <xdr:cNvSpPr/>
      </xdr:nvSpPr>
      <xdr:spPr>
        <a:xfrm>
          <a:off x="12763500" y="167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9757</xdr:rowOff>
    </xdr:from>
    <xdr:ext cx="534377" cy="259045"/>
    <xdr:sp macro="" textlink="">
      <xdr:nvSpPr>
        <xdr:cNvPr id="707" name="テキスト ボックス 706"/>
        <xdr:cNvSpPr txBox="1"/>
      </xdr:nvSpPr>
      <xdr:spPr>
        <a:xfrm>
          <a:off x="12547111" y="1681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80264</xdr:rowOff>
    </xdr:from>
    <xdr:to>
      <xdr:col>111</xdr:col>
      <xdr:colOff>177800</xdr:colOff>
      <xdr:row>38</xdr:row>
      <xdr:rowOff>139700</xdr:rowOff>
    </xdr:to>
    <xdr:cxnSp macro="">
      <xdr:nvCxnSpPr>
        <xdr:cNvPr id="737" name="直線コネクタ 736"/>
        <xdr:cNvCxnSpPr/>
      </xdr:nvCxnSpPr>
      <xdr:spPr>
        <a:xfrm>
          <a:off x="20434300" y="5395214"/>
          <a:ext cx="889000" cy="12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80264</xdr:rowOff>
    </xdr:from>
    <xdr:to>
      <xdr:col>107</xdr:col>
      <xdr:colOff>50800</xdr:colOff>
      <xdr:row>38</xdr:row>
      <xdr:rowOff>139700</xdr:rowOff>
    </xdr:to>
    <xdr:cxnSp macro="">
      <xdr:nvCxnSpPr>
        <xdr:cNvPr id="740" name="直線コネクタ 739"/>
        <xdr:cNvCxnSpPr/>
      </xdr:nvCxnSpPr>
      <xdr:spPr>
        <a:xfrm flipV="1">
          <a:off x="19545300" y="5395214"/>
          <a:ext cx="889000" cy="125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149623</xdr:rowOff>
    </xdr:from>
    <xdr:ext cx="313932" cy="259045"/>
    <xdr:sp macro="" textlink="">
      <xdr:nvSpPr>
        <xdr:cNvPr id="742" name="テキスト ボックス 741"/>
        <xdr:cNvSpPr txBox="1"/>
      </xdr:nvSpPr>
      <xdr:spPr>
        <a:xfrm>
          <a:off x="20277333" y="6664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29464</xdr:rowOff>
    </xdr:from>
    <xdr:to>
      <xdr:col>107</xdr:col>
      <xdr:colOff>101600</xdr:colOff>
      <xdr:row>31</xdr:row>
      <xdr:rowOff>131064</xdr:rowOff>
    </xdr:to>
    <xdr:sp macro="" textlink="">
      <xdr:nvSpPr>
        <xdr:cNvPr id="757" name="楕円 756"/>
        <xdr:cNvSpPr/>
      </xdr:nvSpPr>
      <xdr:spPr>
        <a:xfrm>
          <a:off x="20383500" y="53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29</xdr:row>
      <xdr:rowOff>147591</xdr:rowOff>
    </xdr:from>
    <xdr:ext cx="378565" cy="259045"/>
    <xdr:sp macro="" textlink="">
      <xdr:nvSpPr>
        <xdr:cNvPr id="758" name="テキスト ボックス 757"/>
        <xdr:cNvSpPr txBox="1"/>
      </xdr:nvSpPr>
      <xdr:spPr>
        <a:xfrm>
          <a:off x="20245017" y="5119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茨城県内外から多くの観光客が訪れる本町は，海水浴場も有しており県内随一の観光地である。そのため，積極的な観光施策を展開しており，商工費については類似団体平均と比較して住民一人当たりコストが</a:t>
          </a:r>
          <a:r>
            <a:rPr kumimoji="1" lang="ja-JP" altLang="en-US" sz="1000">
              <a:solidFill>
                <a:schemeClr val="dk1"/>
              </a:solidFill>
              <a:effectLst/>
              <a:latin typeface="+mn-lt"/>
              <a:ea typeface="+mn-ea"/>
              <a:cs typeface="+mn-cs"/>
            </a:rPr>
            <a:t>５，０１５</a:t>
          </a:r>
          <a:r>
            <a:rPr kumimoji="1" lang="ja-JP" altLang="ja-JP" sz="1000">
              <a:solidFill>
                <a:schemeClr val="dk1"/>
              </a:solidFill>
              <a:effectLst/>
              <a:latin typeface="+mn-lt"/>
              <a:ea typeface="+mn-ea"/>
              <a:cs typeface="+mn-cs"/>
            </a:rPr>
            <a:t>円高い状況となっている。消防費については、防災行政無線デジタル化整備事業</a:t>
          </a:r>
          <a:r>
            <a:rPr kumimoji="1" lang="ja-JP" altLang="en-US" sz="1000">
              <a:solidFill>
                <a:schemeClr val="dk1"/>
              </a:solidFill>
              <a:effectLst/>
              <a:latin typeface="+mn-lt"/>
              <a:ea typeface="+mn-ea"/>
              <a:cs typeface="+mn-cs"/>
            </a:rPr>
            <a:t>が終了</a:t>
          </a:r>
          <a:r>
            <a:rPr kumimoji="1" lang="ja-JP" altLang="ja-JP" sz="1000">
              <a:solidFill>
                <a:schemeClr val="dk1"/>
              </a:solidFill>
              <a:effectLst/>
              <a:latin typeface="+mn-lt"/>
              <a:ea typeface="+mn-ea"/>
              <a:cs typeface="+mn-cs"/>
            </a:rPr>
            <a:t>したことにより対前年度比で</a:t>
          </a:r>
          <a:r>
            <a:rPr kumimoji="1" lang="ja-JP" altLang="en-US" sz="1000">
              <a:solidFill>
                <a:schemeClr val="dk1"/>
              </a:solidFill>
              <a:effectLst/>
              <a:latin typeface="+mn-lt"/>
              <a:ea typeface="+mn-ea"/>
              <a:cs typeface="+mn-cs"/>
            </a:rPr>
            <a:t>２３，３２３</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減少したが</a:t>
          </a:r>
          <a:r>
            <a:rPr kumimoji="1" lang="ja-JP" altLang="ja-JP" sz="1000">
              <a:solidFill>
                <a:schemeClr val="dk1"/>
              </a:solidFill>
              <a:effectLst/>
              <a:latin typeface="+mn-lt"/>
              <a:ea typeface="+mn-ea"/>
              <a:cs typeface="+mn-cs"/>
            </a:rPr>
            <a:t>，類似団体平均と比べても</a:t>
          </a:r>
          <a:r>
            <a:rPr kumimoji="1" lang="ja-JP" altLang="en-US" sz="1000">
              <a:solidFill>
                <a:schemeClr val="dk1"/>
              </a:solidFill>
              <a:effectLst/>
              <a:latin typeface="+mn-lt"/>
              <a:ea typeface="+mn-ea"/>
              <a:cs typeface="+mn-cs"/>
            </a:rPr>
            <a:t>１２，０９７</a:t>
          </a:r>
          <a:r>
            <a:rPr kumimoji="1" lang="ja-JP" altLang="ja-JP" sz="1000">
              <a:solidFill>
                <a:schemeClr val="dk1"/>
              </a:solidFill>
              <a:effectLst/>
              <a:latin typeface="+mn-lt"/>
              <a:ea typeface="+mn-ea"/>
              <a:cs typeface="+mn-cs"/>
            </a:rPr>
            <a:t>円高くなってい</a:t>
          </a:r>
          <a:r>
            <a:rPr kumimoji="1" lang="ja-JP" altLang="en-US" sz="1000">
              <a:solidFill>
                <a:schemeClr val="dk1"/>
              </a:solidFill>
              <a:effectLst/>
              <a:latin typeface="+mn-lt"/>
              <a:ea typeface="+mn-ea"/>
              <a:cs typeface="+mn-cs"/>
            </a:rPr>
            <a:t>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一方，類似団体平均に比べ低いものは，総務費，</a:t>
          </a:r>
          <a:r>
            <a:rPr kumimoji="1" lang="ja-JP" altLang="en-US" sz="1000">
              <a:solidFill>
                <a:schemeClr val="dk1"/>
              </a:solidFill>
              <a:effectLst/>
              <a:latin typeface="+mn-lt"/>
              <a:ea typeface="+mn-ea"/>
              <a:cs typeface="+mn-cs"/>
            </a:rPr>
            <a:t>民生費，</a:t>
          </a:r>
          <a:r>
            <a:rPr kumimoji="1" lang="ja-JP" altLang="ja-JP" sz="1000">
              <a:solidFill>
                <a:schemeClr val="dk1"/>
              </a:solidFill>
              <a:effectLst/>
              <a:latin typeface="+mn-lt"/>
              <a:ea typeface="+mn-ea"/>
              <a:cs typeface="+mn-cs"/>
            </a:rPr>
            <a:t>衛生費，教育費等であるが，総務費については，</a:t>
          </a:r>
          <a:r>
            <a:rPr kumimoji="1" lang="ja-JP" altLang="en-US" sz="1000">
              <a:solidFill>
                <a:schemeClr val="dk1"/>
              </a:solidFill>
              <a:effectLst/>
              <a:latin typeface="+mn-lt"/>
              <a:ea typeface="+mn-ea"/>
              <a:cs typeface="+mn-cs"/>
            </a:rPr>
            <a:t>主に</a:t>
          </a:r>
          <a:r>
            <a:rPr kumimoji="1" lang="ja-JP" altLang="ja-JP" sz="1000">
              <a:solidFill>
                <a:schemeClr val="dk1"/>
              </a:solidFill>
              <a:effectLst/>
              <a:latin typeface="+mn-lt"/>
              <a:ea typeface="+mn-ea"/>
              <a:cs typeface="+mn-cs"/>
            </a:rPr>
            <a:t>特別定額給付金事業の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により，昨年度に比べ</a:t>
          </a:r>
          <a:r>
            <a:rPr kumimoji="1" lang="ja-JP" altLang="en-US" sz="1000">
              <a:solidFill>
                <a:schemeClr val="dk1"/>
              </a:solidFill>
              <a:effectLst/>
              <a:latin typeface="+mn-lt"/>
              <a:ea typeface="+mn-ea"/>
              <a:cs typeface="+mn-cs"/>
            </a:rPr>
            <a:t>６８，７５４</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しているが、類似団体平均と比べると</a:t>
          </a:r>
          <a:r>
            <a:rPr kumimoji="1" lang="ja-JP" altLang="en-US" sz="1000">
              <a:solidFill>
                <a:schemeClr val="dk1"/>
              </a:solidFill>
              <a:effectLst/>
              <a:latin typeface="+mn-lt"/>
              <a:ea typeface="+mn-ea"/>
              <a:cs typeface="+mn-cs"/>
            </a:rPr>
            <a:t>２６，６７８</a:t>
          </a:r>
          <a:r>
            <a:rPr kumimoji="1" lang="ja-JP" altLang="ja-JP" sz="1000">
              <a:solidFill>
                <a:schemeClr val="dk1"/>
              </a:solidFill>
              <a:effectLst/>
              <a:latin typeface="+mn-lt"/>
              <a:ea typeface="+mn-ea"/>
              <a:cs typeface="+mn-cs"/>
            </a:rPr>
            <a:t>円低くなっている。</a:t>
          </a:r>
          <a:r>
            <a:rPr kumimoji="1" lang="ja-JP" altLang="en-US" sz="1000">
              <a:solidFill>
                <a:schemeClr val="dk1"/>
              </a:solidFill>
              <a:effectLst/>
              <a:latin typeface="+mn-lt"/>
              <a:ea typeface="+mn-ea"/>
              <a:cs typeface="+mn-cs"/>
            </a:rPr>
            <a:t>民生費については，子育て世帯臨時特別給付金事業等の増により，昨年度に比べ１９，１３８上昇しているが，</a:t>
          </a:r>
          <a:r>
            <a:rPr kumimoji="1" lang="ja-JP" altLang="ja-JP" sz="1000">
              <a:solidFill>
                <a:schemeClr val="dk1"/>
              </a:solidFill>
              <a:effectLst/>
              <a:latin typeface="+mn-lt"/>
              <a:ea typeface="+mn-ea"/>
              <a:cs typeface="+mn-cs"/>
            </a:rPr>
            <a:t>類似団体平均と比べると</a:t>
          </a:r>
          <a:r>
            <a:rPr kumimoji="1" lang="ja-JP" altLang="en-US" sz="1000">
              <a:solidFill>
                <a:schemeClr val="dk1"/>
              </a:solidFill>
              <a:effectLst/>
              <a:latin typeface="+mn-lt"/>
              <a:ea typeface="+mn-ea"/>
              <a:cs typeface="+mn-cs"/>
            </a:rPr>
            <a:t>１１，０７７</a:t>
          </a:r>
          <a:r>
            <a:rPr kumimoji="1" lang="ja-JP" altLang="ja-JP" sz="1000">
              <a:solidFill>
                <a:schemeClr val="dk1"/>
              </a:solidFill>
              <a:effectLst/>
              <a:latin typeface="+mn-lt"/>
              <a:ea typeface="+mn-ea"/>
              <a:cs typeface="+mn-cs"/>
            </a:rPr>
            <a:t>円低くなっている。</a:t>
          </a:r>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衛生費については，町保健センターが，民生複合施設の中にあるため，その施設管理費用については民生費に計上されていることから，類似団体平均よりも経常的に低くなっているが、昨年度と比べると，新型コロナウイルス感染症関連事業等の増により</a:t>
          </a:r>
          <a:r>
            <a:rPr kumimoji="1" lang="ja-JP" altLang="en-US" sz="1000">
              <a:solidFill>
                <a:schemeClr val="dk1"/>
              </a:solidFill>
              <a:effectLst/>
              <a:latin typeface="+mn-lt"/>
              <a:ea typeface="+mn-ea"/>
              <a:cs typeface="+mn-cs"/>
            </a:rPr>
            <a:t>１２，６６８</a:t>
          </a:r>
          <a:r>
            <a:rPr kumimoji="1" lang="ja-JP" altLang="ja-JP" sz="1000">
              <a:solidFill>
                <a:schemeClr val="dk1"/>
              </a:solidFill>
              <a:effectLst/>
              <a:latin typeface="+mn-lt"/>
              <a:ea typeface="+mn-ea"/>
              <a:cs typeface="+mn-cs"/>
            </a:rPr>
            <a:t>円上昇している。教育費については，</a:t>
          </a:r>
          <a:r>
            <a:rPr kumimoji="1" lang="en-US" altLang="ja-JP" sz="1000">
              <a:solidFill>
                <a:schemeClr val="dk1"/>
              </a:solidFill>
              <a:effectLst/>
              <a:latin typeface="+mn-lt"/>
              <a:ea typeface="+mn-ea"/>
              <a:cs typeface="+mn-cs"/>
            </a:rPr>
            <a:t>GIGA</a:t>
          </a:r>
          <a:r>
            <a:rPr kumimoji="1" lang="ja-JP" altLang="ja-JP" sz="1000">
              <a:solidFill>
                <a:schemeClr val="dk1"/>
              </a:solidFill>
              <a:effectLst/>
              <a:latin typeface="+mn-lt"/>
              <a:ea typeface="+mn-ea"/>
              <a:cs typeface="+mn-cs"/>
            </a:rPr>
            <a:t>スクール整備事業等の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により，昨年度から</a:t>
          </a:r>
          <a:r>
            <a:rPr kumimoji="1" lang="ja-JP" altLang="en-US" sz="1000">
              <a:solidFill>
                <a:schemeClr val="dk1"/>
              </a:solidFill>
              <a:effectLst/>
              <a:latin typeface="+mn-lt"/>
              <a:ea typeface="+mn-ea"/>
              <a:cs typeface="+mn-cs"/>
            </a:rPr>
            <a:t>３，６７１</a:t>
          </a:r>
          <a:r>
            <a:rPr kumimoji="1" lang="ja-JP" altLang="ja-JP" sz="1000">
              <a:solidFill>
                <a:schemeClr val="dk1"/>
              </a:solidFill>
              <a:effectLst/>
              <a:latin typeface="+mn-lt"/>
              <a:ea typeface="+mn-ea"/>
              <a:cs typeface="+mn-cs"/>
            </a:rPr>
            <a:t>円</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し，類似団体平均と比べる</a:t>
          </a:r>
          <a:r>
            <a:rPr kumimoji="1" lang="ja-JP" altLang="en-US" sz="1000">
              <a:solidFill>
                <a:schemeClr val="dk1"/>
              </a:solidFill>
              <a:effectLst/>
              <a:latin typeface="+mn-lt"/>
              <a:ea typeface="+mn-ea"/>
              <a:cs typeface="+mn-cs"/>
            </a:rPr>
            <a:t>と７，６６５</a:t>
          </a:r>
          <a:r>
            <a:rPr kumimoji="1" lang="ja-JP" altLang="ja-JP" sz="1000">
              <a:solidFill>
                <a:schemeClr val="dk1"/>
              </a:solidFill>
              <a:effectLst/>
              <a:latin typeface="+mn-lt"/>
              <a:ea typeface="+mn-ea"/>
              <a:cs typeface="+mn-cs"/>
            </a:rPr>
            <a:t>円低くなっている。</a:t>
          </a:r>
          <a:endParaRPr lang="ja-JP" altLang="ja-JP" sz="1000">
            <a:effectLst/>
          </a:endParaRPr>
        </a:p>
        <a:p>
          <a:r>
            <a:rPr lang="ja-JP" altLang="ja-JP" sz="1000">
              <a:solidFill>
                <a:schemeClr val="dk1"/>
              </a:solidFill>
              <a:effectLst/>
              <a:latin typeface="+mn-lt"/>
              <a:ea typeface="+mn-ea"/>
              <a:cs typeface="+mn-cs"/>
            </a:rPr>
            <a:t>　今後は，公債費について道路整備や教育施設整備等に係る償還金の増加が見込まれることから，将来の負担軽減に向け地方債発行を抑制していく必要がある。</a:t>
          </a:r>
          <a:endParaRPr lang="ja-JP" altLang="ja-JP" sz="10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標準財政規模に対する財政調整基金残高については，令和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年度は基金残高の大きな変化はないが，今後とも中長期的な見通しのもと積立てを行い，残高確保に努める。</a:t>
          </a:r>
          <a:endParaRPr lang="ja-JP" altLang="ja-JP" sz="1400">
            <a:effectLst/>
          </a:endParaRPr>
        </a:p>
        <a:p>
          <a:r>
            <a:rPr kumimoji="1" lang="ja-JP" altLang="ja-JP" sz="1100">
              <a:solidFill>
                <a:schemeClr val="dk1"/>
              </a:solidFill>
              <a:effectLst/>
              <a:latin typeface="+mn-lt"/>
              <a:ea typeface="+mn-ea"/>
              <a:cs typeface="+mn-cs"/>
            </a:rPr>
            <a:t>　実質収支額については，</a:t>
          </a:r>
          <a:r>
            <a:rPr kumimoji="1" lang="ja-JP" altLang="en-US" sz="1100">
              <a:solidFill>
                <a:schemeClr val="dk1"/>
              </a:solidFill>
              <a:effectLst/>
              <a:latin typeface="+mn-lt"/>
              <a:ea typeface="+mn-ea"/>
              <a:cs typeface="+mn-cs"/>
            </a:rPr>
            <a:t>昨年度にくらべ標準財政規模も増加したが、実質収支額が２１１百万円と大きく伸びたため、４</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今後とも税収等の歳入確保に努め，健全な財政運営を図っていく。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年度については，昨年度に引き続き，全会計において黒字となっており連結実質赤字比率は算出されない状況であり，一般会計の増を主な要因として連結実質黒字額は増加した。</a:t>
          </a:r>
          <a:endParaRPr lang="ja-JP" altLang="ja-JP" sz="1400">
            <a:effectLst/>
          </a:endParaRPr>
        </a:p>
        <a:p>
          <a:r>
            <a:rPr kumimoji="1" lang="ja-JP" altLang="ja-JP" sz="1100">
              <a:solidFill>
                <a:schemeClr val="dk1"/>
              </a:solidFill>
              <a:effectLst/>
              <a:latin typeface="+mn-lt"/>
              <a:ea typeface="+mn-ea"/>
              <a:cs typeface="+mn-cs"/>
            </a:rPr>
            <a:t>　今後についても，一般会計ほか他会計においても健全な財政運営がなされるよう収支状況を注視していく必要がある。また，繰出金を支出している会計については，特に収入の確保を促し，増加傾向にある繰出金の抑制に努め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実質公債費比率の分子については，公営企業債の元利償還金に対する繰入金</a:t>
          </a:r>
          <a:r>
            <a:rPr kumimoji="1" lang="ja-JP" altLang="en-US" sz="1100">
              <a:solidFill>
                <a:schemeClr val="dk1"/>
              </a:solidFill>
              <a:effectLst/>
              <a:latin typeface="+mn-lt"/>
              <a:ea typeface="+mn-ea"/>
              <a:cs typeface="+mn-cs"/>
            </a:rPr>
            <a:t>は増となったが，</a:t>
          </a:r>
          <a:r>
            <a:rPr kumimoji="1" lang="ja-JP" altLang="ja-JP" sz="1100">
              <a:solidFill>
                <a:schemeClr val="dk1"/>
              </a:solidFill>
              <a:effectLst/>
              <a:latin typeface="+mn-lt"/>
              <a:ea typeface="+mn-ea"/>
              <a:cs typeface="+mn-cs"/>
            </a:rPr>
            <a:t>元利償還金の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及び算入公債費等の増を要因として，</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教育施設整備等に係る元利償還金が増加となり，実質公債費比率の分子の上昇が見込まれるため，当該比率の推移を注視していくとともに，交付税措置のある地方債を活用するほか，地方債発行の抑制を図り，健全な財政運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満期一括償還地方債の償還の財源として積み立てた減債基金はない。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将来負担額については，令和</a:t>
          </a:r>
          <a:r>
            <a:rPr kumimoji="1" lang="ja-JP" altLang="en-US" sz="1100" baseline="0">
              <a:solidFill>
                <a:schemeClr val="dk1"/>
              </a:solidFill>
              <a:effectLst/>
              <a:latin typeface="+mn-lt"/>
              <a:ea typeface="+mn-ea"/>
              <a:cs typeface="+mn-cs"/>
            </a:rPr>
            <a:t>３</a:t>
          </a:r>
          <a:r>
            <a:rPr kumimoji="1" lang="ja-JP" altLang="ja-JP" sz="1100" baseline="0">
              <a:solidFill>
                <a:schemeClr val="dk1"/>
              </a:solidFill>
              <a:effectLst/>
              <a:latin typeface="+mn-lt"/>
              <a:ea typeface="+mn-ea"/>
              <a:cs typeface="+mn-cs"/>
            </a:rPr>
            <a:t>年度については，防災行政無線デジタル同報系整備事業債等の発行</a:t>
          </a:r>
          <a:r>
            <a:rPr kumimoji="1" lang="ja-JP" altLang="en-US" sz="1100" baseline="0">
              <a:solidFill>
                <a:schemeClr val="dk1"/>
              </a:solidFill>
              <a:effectLst/>
              <a:latin typeface="+mn-lt"/>
              <a:ea typeface="+mn-ea"/>
              <a:cs typeface="+mn-cs"/>
            </a:rPr>
            <a:t>減等に</a:t>
          </a:r>
          <a:r>
            <a:rPr kumimoji="1" lang="ja-JP" altLang="ja-JP" sz="1100" baseline="0">
              <a:solidFill>
                <a:schemeClr val="dk1"/>
              </a:solidFill>
              <a:effectLst/>
              <a:latin typeface="+mn-lt"/>
              <a:ea typeface="+mn-ea"/>
              <a:cs typeface="+mn-cs"/>
            </a:rPr>
            <a:t>より地方債現在高が</a:t>
          </a:r>
          <a:r>
            <a:rPr kumimoji="1" lang="ja-JP" altLang="en-US" sz="1100" baseline="0">
              <a:solidFill>
                <a:schemeClr val="dk1"/>
              </a:solidFill>
              <a:effectLst/>
              <a:latin typeface="+mn-lt"/>
              <a:ea typeface="+mn-ea"/>
              <a:cs typeface="+mn-cs"/>
            </a:rPr>
            <a:t>１４２</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した。</a:t>
          </a:r>
          <a:endParaRPr lang="ja-JP" altLang="ja-JP" sz="1400">
            <a:effectLst/>
          </a:endParaRPr>
        </a:p>
        <a:p>
          <a:r>
            <a:rPr kumimoji="1" lang="ja-JP" altLang="ja-JP" sz="1100" baseline="0">
              <a:solidFill>
                <a:schemeClr val="dk1"/>
              </a:solidFill>
              <a:effectLst/>
              <a:latin typeface="+mn-lt"/>
              <a:ea typeface="+mn-ea"/>
              <a:cs typeface="+mn-cs"/>
            </a:rPr>
            <a:t>　充当可能財源</a:t>
          </a:r>
          <a:r>
            <a:rPr kumimoji="1" lang="ja-JP" altLang="en-US" sz="1100" baseline="0">
              <a:solidFill>
                <a:schemeClr val="dk1"/>
              </a:solidFill>
              <a:effectLst/>
              <a:latin typeface="+mn-lt"/>
              <a:ea typeface="+mn-ea"/>
              <a:cs typeface="+mn-cs"/>
            </a:rPr>
            <a:t>等</a:t>
          </a:r>
          <a:r>
            <a:rPr kumimoji="1" lang="ja-JP" altLang="ja-JP" sz="1100" baseline="0">
              <a:solidFill>
                <a:schemeClr val="dk1"/>
              </a:solidFill>
              <a:effectLst/>
              <a:latin typeface="+mn-lt"/>
              <a:ea typeface="+mn-ea"/>
              <a:cs typeface="+mn-cs"/>
            </a:rPr>
            <a:t>については，</a:t>
          </a:r>
          <a:r>
            <a:rPr kumimoji="1" lang="ja-JP" altLang="en-US" sz="1100" baseline="0">
              <a:solidFill>
                <a:schemeClr val="dk1"/>
              </a:solidFill>
              <a:effectLst/>
              <a:latin typeface="+mn-lt"/>
              <a:ea typeface="+mn-ea"/>
              <a:cs typeface="+mn-cs"/>
            </a:rPr>
            <a:t>充当可能特定歳入や</a:t>
          </a:r>
          <a:r>
            <a:rPr kumimoji="1" lang="ja-JP" altLang="ja-JP" sz="1100" baseline="0">
              <a:solidFill>
                <a:schemeClr val="dk1"/>
              </a:solidFill>
              <a:effectLst/>
              <a:latin typeface="+mn-lt"/>
              <a:ea typeface="+mn-ea"/>
              <a:cs typeface="+mn-cs"/>
            </a:rPr>
            <a:t>基準財政需要額算入見込額</a:t>
          </a:r>
          <a:r>
            <a:rPr kumimoji="1" lang="ja-JP" altLang="en-US" sz="1100" baseline="0">
              <a:solidFill>
                <a:schemeClr val="dk1"/>
              </a:solidFill>
              <a:effectLst/>
              <a:latin typeface="+mn-lt"/>
              <a:ea typeface="+mn-ea"/>
              <a:cs typeface="+mn-cs"/>
            </a:rPr>
            <a:t>は減少したものの，</a:t>
          </a:r>
          <a:r>
            <a:rPr kumimoji="1" lang="ja-JP" altLang="ja-JP" sz="1100">
              <a:solidFill>
                <a:schemeClr val="dk1"/>
              </a:solidFill>
              <a:effectLst/>
              <a:latin typeface="+mn-lt"/>
              <a:ea typeface="+mn-ea"/>
              <a:cs typeface="+mn-cs"/>
            </a:rPr>
            <a:t>ふるさと納税「大好きです大洗基金」</a:t>
          </a:r>
          <a:r>
            <a:rPr kumimoji="1" lang="ja-JP" altLang="en-US" sz="1100">
              <a:solidFill>
                <a:schemeClr val="dk1"/>
              </a:solidFill>
              <a:effectLst/>
              <a:latin typeface="+mn-lt"/>
              <a:ea typeface="+mn-ea"/>
              <a:cs typeface="+mn-cs"/>
            </a:rPr>
            <a:t>や減債基金</a:t>
          </a:r>
          <a:r>
            <a:rPr kumimoji="1" lang="ja-JP" altLang="ja-JP" sz="1100" baseline="0">
              <a:solidFill>
                <a:schemeClr val="dk1"/>
              </a:solidFill>
              <a:effectLst/>
              <a:latin typeface="+mn-lt"/>
              <a:ea typeface="+mn-ea"/>
              <a:cs typeface="+mn-cs"/>
            </a:rPr>
            <a:t>の増加による充当可能基金</a:t>
          </a:r>
          <a:r>
            <a:rPr kumimoji="1" lang="ja-JP" altLang="en-US" sz="1100" baseline="0">
              <a:solidFill>
                <a:schemeClr val="dk1"/>
              </a:solidFill>
              <a:effectLst/>
              <a:latin typeface="+mn-lt"/>
              <a:ea typeface="+mn-ea"/>
              <a:cs typeface="+mn-cs"/>
            </a:rPr>
            <a:t>２９４</a:t>
          </a:r>
          <a:r>
            <a:rPr kumimoji="1" lang="ja-JP" altLang="ja-JP" sz="1100" baseline="0">
              <a:solidFill>
                <a:schemeClr val="dk1"/>
              </a:solidFill>
              <a:effectLst/>
              <a:latin typeface="+mn-lt"/>
              <a:ea typeface="+mn-ea"/>
              <a:cs typeface="+mn-cs"/>
            </a:rPr>
            <a:t>百万円の増加</a:t>
          </a:r>
          <a:r>
            <a:rPr kumimoji="1" lang="ja-JP" altLang="en-US" sz="1100" baseline="0">
              <a:solidFill>
                <a:schemeClr val="dk1"/>
              </a:solidFill>
              <a:effectLst/>
              <a:latin typeface="+mn-lt"/>
              <a:ea typeface="+mn-ea"/>
              <a:cs typeface="+mn-cs"/>
            </a:rPr>
            <a:t>により１４２</a:t>
          </a:r>
          <a:r>
            <a:rPr kumimoji="1" lang="ja-JP" altLang="ja-JP" sz="1100" baseline="0">
              <a:solidFill>
                <a:schemeClr val="dk1"/>
              </a:solidFill>
              <a:effectLst/>
              <a:latin typeface="+mn-lt"/>
              <a:ea typeface="+mn-ea"/>
              <a:cs typeface="+mn-cs"/>
            </a:rPr>
            <a:t>百万円増加した結果，将来負担比率の分子は</a:t>
          </a:r>
          <a:r>
            <a:rPr kumimoji="1" lang="ja-JP" altLang="en-US" sz="1100" baseline="0">
              <a:solidFill>
                <a:schemeClr val="dk1"/>
              </a:solidFill>
              <a:effectLst/>
              <a:latin typeface="+mn-lt"/>
              <a:ea typeface="+mn-ea"/>
              <a:cs typeface="+mn-cs"/>
            </a:rPr>
            <a:t>３６１</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した。</a:t>
          </a:r>
          <a:endParaRPr lang="ja-JP" altLang="ja-JP" sz="1400">
            <a:effectLst/>
          </a:endParaRPr>
        </a:p>
        <a:p>
          <a:r>
            <a:rPr kumimoji="1" lang="ja-JP" altLang="ja-JP" sz="1100" baseline="0">
              <a:solidFill>
                <a:schemeClr val="dk1"/>
              </a:solidFill>
              <a:effectLst/>
              <a:latin typeface="+mn-lt"/>
              <a:ea typeface="+mn-ea"/>
              <a:cs typeface="+mn-cs"/>
            </a:rPr>
            <a:t>　今後も，</a:t>
          </a:r>
          <a:r>
            <a:rPr kumimoji="1" lang="ja-JP" altLang="en-US" sz="1100" baseline="0">
              <a:solidFill>
                <a:schemeClr val="dk1"/>
              </a:solidFill>
              <a:effectLst/>
              <a:latin typeface="+mn-lt"/>
              <a:ea typeface="+mn-ea"/>
              <a:cs typeface="+mn-cs"/>
            </a:rPr>
            <a:t>公共施設改修や</a:t>
          </a:r>
          <a:r>
            <a:rPr kumimoji="1" lang="ja-JP" altLang="ja-JP" sz="1100" baseline="0">
              <a:solidFill>
                <a:schemeClr val="dk1"/>
              </a:solidFill>
              <a:effectLst/>
              <a:latin typeface="+mn-lt"/>
              <a:ea typeface="+mn-ea"/>
              <a:cs typeface="+mn-cs"/>
            </a:rPr>
            <a:t>道路整備事業等に伴う地方債現在高の増加が見込まれることから，その他の地方債の抑制を図るとともに，基金積み立て等により引き続き健全な財政運営に努める。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茨城県大洗町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財政調整基金については大きな動きはなかったが，減債基金については普通交付税のうち臨時財政対策債償還基金費分の積立てにより９３百万円増加した。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その他の特定目的基金について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，ふるさと納税「大好きです大洗基金」については寄附金</a:t>
          </a:r>
          <a:r>
            <a:rPr kumimoji="1" lang="ja-JP" altLang="en-US" sz="1100">
              <a:solidFill>
                <a:schemeClr val="dk1"/>
              </a:solidFill>
              <a:effectLst/>
              <a:latin typeface="+mn-lt"/>
              <a:ea typeface="+mn-ea"/>
              <a:cs typeface="+mn-cs"/>
            </a:rPr>
            <a:t>２５８</a:t>
          </a:r>
          <a:r>
            <a:rPr kumimoji="1" lang="ja-JP" altLang="ja-JP" sz="1100">
              <a:solidFill>
                <a:schemeClr val="dk1"/>
              </a:solidFill>
              <a:effectLst/>
              <a:latin typeface="+mn-lt"/>
              <a:ea typeface="+mn-ea"/>
              <a:cs typeface="+mn-cs"/>
            </a:rPr>
            <a:t>百万円を積み立てた一方，昨年度までに頂いた寄附金を寄附者の希望する事業に</a:t>
          </a:r>
          <a:r>
            <a:rPr kumimoji="1" lang="ja-JP" altLang="en-US" sz="1100">
              <a:solidFill>
                <a:schemeClr val="dk1"/>
              </a:solidFill>
              <a:effectLst/>
              <a:latin typeface="+mn-lt"/>
              <a:ea typeface="+mn-ea"/>
              <a:cs typeface="+mn-cs"/>
            </a:rPr>
            <a:t>９３</a:t>
          </a:r>
          <a:r>
            <a:rPr kumimoji="1" lang="ja-JP" altLang="ja-JP" sz="1100">
              <a:solidFill>
                <a:schemeClr val="dk1"/>
              </a:solidFill>
              <a:effectLst/>
              <a:latin typeface="+mn-lt"/>
              <a:ea typeface="+mn-ea"/>
              <a:cs typeface="+mn-cs"/>
            </a:rPr>
            <a:t>百万円繰り入れたことにより，</a:t>
          </a:r>
          <a:r>
            <a:rPr kumimoji="1" lang="ja-JP" altLang="en-US" sz="1100">
              <a:solidFill>
                <a:schemeClr val="dk1"/>
              </a:solidFill>
              <a:effectLst/>
              <a:latin typeface="+mn-lt"/>
              <a:ea typeface="+mn-ea"/>
              <a:cs typeface="+mn-cs"/>
            </a:rPr>
            <a:t>１６５</a:t>
          </a:r>
          <a:r>
            <a:rPr kumimoji="1" lang="ja-JP" altLang="ja-JP" sz="1100">
              <a:solidFill>
                <a:schemeClr val="dk1"/>
              </a:solidFill>
              <a:effectLst/>
              <a:latin typeface="+mn-lt"/>
              <a:ea typeface="+mn-ea"/>
              <a:cs typeface="+mn-cs"/>
            </a:rPr>
            <a:t>百万円の増とな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基金全体としては</a:t>
          </a:r>
          <a:r>
            <a:rPr kumimoji="1" lang="ja-JP" altLang="en-US" sz="1100">
              <a:solidFill>
                <a:schemeClr val="dk1"/>
              </a:solidFill>
              <a:effectLst/>
              <a:latin typeface="+mn-lt"/>
              <a:ea typeface="+mn-ea"/>
              <a:cs typeface="+mn-cs"/>
            </a:rPr>
            <a:t>２５２</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及び減債基金については，基金残高が少ないことから今後の財政運営を考慮し，計画的に積み立てを行う一方，特定目的基金についてもそれぞれの基金・施設の運営状況に合わせ，積み立て・取り崩しを行っ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大好きです大洗基金：ふるさと納税で頂いた寄附金を積み立て，寄附者の希望する事業への活用を通じて町の活性化を図る。</a:t>
          </a:r>
          <a:endParaRPr kumimoji="1" lang="en-US" altLang="ja-JP" sz="1100">
            <a:solidFill>
              <a:schemeClr val="dk1"/>
            </a:solidFill>
            <a:effectLst/>
            <a:latin typeface="+mn-lt"/>
            <a:ea typeface="+mn-ea"/>
            <a:cs typeface="+mn-cs"/>
          </a:endParaRPr>
        </a:p>
        <a:p>
          <a:pPr eaLnBrk="1" fontAlgn="auto" latinLnBrk="0" hangingPunct="1"/>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福祉基金：健康づくりや生きがいづくりなど，地域における保健福祉活動の推進を図る。</a:t>
          </a:r>
          <a:endParaRPr lang="ja-JP" altLang="ja-JP" sz="1400">
            <a:effectLst/>
          </a:endParaRPr>
        </a:p>
        <a:p>
          <a:r>
            <a:rPr kumimoji="1" lang="ja-JP" altLang="ja-JP" sz="1100">
              <a:solidFill>
                <a:schemeClr val="dk1"/>
              </a:solidFill>
              <a:effectLst/>
              <a:latin typeface="+mn-lt"/>
              <a:ea typeface="+mn-ea"/>
              <a:cs typeface="+mn-cs"/>
            </a:rPr>
            <a:t>　漁業振興基金：大洗町漁業協同組合が実施する事業を支援し，漁業の振興を図る。　</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町営公園墓地建設改良基金：町営公園墓地の利便性向上のため建設及び改良を図る。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幕末と明治の博物館管理運営基金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博物館の円滑な管理運営と地域の振興を図る。</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大好きです大洗基金：ふるさと納税として頂いた寄附金</a:t>
          </a:r>
          <a:r>
            <a:rPr kumimoji="1" lang="ja-JP" altLang="en-US" sz="1100">
              <a:solidFill>
                <a:schemeClr val="dk1"/>
              </a:solidFill>
              <a:effectLst/>
              <a:latin typeface="+mn-lt"/>
              <a:ea typeface="+mn-ea"/>
              <a:cs typeface="+mn-cs"/>
            </a:rPr>
            <a:t>２５８</a:t>
          </a:r>
          <a:r>
            <a:rPr kumimoji="1" lang="ja-JP" altLang="ja-JP" sz="1100">
              <a:solidFill>
                <a:schemeClr val="dk1"/>
              </a:solidFill>
              <a:effectLst/>
              <a:latin typeface="+mn-lt"/>
              <a:ea typeface="+mn-ea"/>
              <a:cs typeface="+mn-cs"/>
            </a:rPr>
            <a:t>百万円を積み立てた一方，昨年度までに頂いた寄附金を寄附者の希望する事業に</a:t>
          </a:r>
          <a:r>
            <a:rPr kumimoji="1" lang="ja-JP" altLang="en-US" sz="1100">
              <a:solidFill>
                <a:schemeClr val="dk1"/>
              </a:solidFill>
              <a:effectLst/>
              <a:latin typeface="+mn-lt"/>
              <a:ea typeface="+mn-ea"/>
              <a:cs typeface="+mn-cs"/>
            </a:rPr>
            <a:t>９３</a:t>
          </a:r>
          <a:r>
            <a:rPr kumimoji="1" lang="ja-JP" altLang="ja-JP" sz="1100">
              <a:solidFill>
                <a:schemeClr val="dk1"/>
              </a:solidFill>
              <a:effectLst/>
              <a:latin typeface="+mn-lt"/>
              <a:ea typeface="+mn-ea"/>
              <a:cs typeface="+mn-cs"/>
            </a:rPr>
            <a:t>百万円繰り入れたことにより，</a:t>
          </a:r>
          <a:r>
            <a:rPr kumimoji="1" lang="ja-JP" altLang="en-US" sz="1100">
              <a:solidFill>
                <a:schemeClr val="dk1"/>
              </a:solidFill>
              <a:effectLst/>
              <a:latin typeface="+mn-lt"/>
              <a:ea typeface="+mn-ea"/>
              <a:cs typeface="+mn-cs"/>
            </a:rPr>
            <a:t>１６５</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大好きです大洗基金：ふるさと納税の寄附金を原資としており，今後はふるさと納税事業拡充により増加する見込み。</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財政調整基金の残高が少ないことから，災害への備え等のために財政標準規模の１５％程度を確保できるよう積み立てに努める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普通交付税のうち臨時財政対策債償還基金費分の積立てにより９３百万円増加した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令和５年度</a:t>
          </a:r>
          <a:r>
            <a:rPr kumimoji="1" lang="ja-JP" altLang="ja-JP" sz="1100">
              <a:solidFill>
                <a:schemeClr val="dk1"/>
              </a:solidFill>
              <a:effectLst/>
              <a:latin typeface="+mn-lt"/>
              <a:ea typeface="+mn-ea"/>
              <a:cs typeface="+mn-cs"/>
            </a:rPr>
            <a:t>に地方債償還のピークを迎え</a:t>
          </a:r>
          <a:r>
            <a:rPr kumimoji="1" lang="ja-JP" altLang="en-US" sz="1100">
              <a:solidFill>
                <a:schemeClr val="dk1"/>
              </a:solidFill>
              <a:effectLst/>
              <a:latin typeface="+mn-lt"/>
              <a:ea typeface="+mn-ea"/>
              <a:cs typeface="+mn-cs"/>
            </a:rPr>
            <a:t>，その後も大幅な減とはならない</a:t>
          </a:r>
          <a:r>
            <a:rPr kumimoji="1" lang="ja-JP" altLang="ja-JP" sz="1100">
              <a:solidFill>
                <a:schemeClr val="dk1"/>
              </a:solidFill>
              <a:effectLst/>
              <a:latin typeface="+mn-lt"/>
              <a:ea typeface="+mn-ea"/>
              <a:cs typeface="+mn-cs"/>
            </a:rPr>
            <a:t>ため，それに備えて可能な限り積み立てを行う。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4" workbookViewId="0">
      <selection activeCell="E53" sqref="E53"/>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94" t="s">
        <v>
80</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75" thickBot="1">
      <c r="B2" s="179" t="s">
        <v>
81</v>
      </c>
      <c r="C2" s="179"/>
      <c r="D2" s="180"/>
    </row>
    <row r="3" spans="1:119" ht="18.75" customHeight="1" thickBot="1">
      <c r="A3" s="178"/>
      <c r="B3" s="595" t="s">
        <v>
82</v>
      </c>
      <c r="C3" s="596"/>
      <c r="D3" s="596"/>
      <c r="E3" s="597"/>
      <c r="F3" s="597"/>
      <c r="G3" s="597"/>
      <c r="H3" s="597"/>
      <c r="I3" s="597"/>
      <c r="J3" s="597"/>
      <c r="K3" s="597"/>
      <c r="L3" s="597" t="s">
        <v>
83</v>
      </c>
      <c r="M3" s="597"/>
      <c r="N3" s="597"/>
      <c r="O3" s="597"/>
      <c r="P3" s="597"/>
      <c r="Q3" s="597"/>
      <c r="R3" s="600"/>
      <c r="S3" s="600"/>
      <c r="T3" s="600"/>
      <c r="U3" s="600"/>
      <c r="V3" s="601"/>
      <c r="W3" s="491" t="s">
        <v>
84</v>
      </c>
      <c r="X3" s="492"/>
      <c r="Y3" s="492"/>
      <c r="Z3" s="492"/>
      <c r="AA3" s="492"/>
      <c r="AB3" s="596"/>
      <c r="AC3" s="600" t="s">
        <v>
85</v>
      </c>
      <c r="AD3" s="492"/>
      <c r="AE3" s="492"/>
      <c r="AF3" s="492"/>
      <c r="AG3" s="492"/>
      <c r="AH3" s="492"/>
      <c r="AI3" s="492"/>
      <c r="AJ3" s="492"/>
      <c r="AK3" s="492"/>
      <c r="AL3" s="562"/>
      <c r="AM3" s="491" t="s">
        <v>
86</v>
      </c>
      <c r="AN3" s="492"/>
      <c r="AO3" s="492"/>
      <c r="AP3" s="492"/>
      <c r="AQ3" s="492"/>
      <c r="AR3" s="492"/>
      <c r="AS3" s="492"/>
      <c r="AT3" s="492"/>
      <c r="AU3" s="492"/>
      <c r="AV3" s="492"/>
      <c r="AW3" s="492"/>
      <c r="AX3" s="562"/>
      <c r="AY3" s="554" t="s">
        <v>
1</v>
      </c>
      <c r="AZ3" s="555"/>
      <c r="BA3" s="555"/>
      <c r="BB3" s="555"/>
      <c r="BC3" s="555"/>
      <c r="BD3" s="555"/>
      <c r="BE3" s="555"/>
      <c r="BF3" s="555"/>
      <c r="BG3" s="555"/>
      <c r="BH3" s="555"/>
      <c r="BI3" s="555"/>
      <c r="BJ3" s="555"/>
      <c r="BK3" s="555"/>
      <c r="BL3" s="555"/>
      <c r="BM3" s="604"/>
      <c r="BN3" s="491" t="s">
        <v>
87</v>
      </c>
      <c r="BO3" s="492"/>
      <c r="BP3" s="492"/>
      <c r="BQ3" s="492"/>
      <c r="BR3" s="492"/>
      <c r="BS3" s="492"/>
      <c r="BT3" s="492"/>
      <c r="BU3" s="562"/>
      <c r="BV3" s="491" t="s">
        <v>
88</v>
      </c>
      <c r="BW3" s="492"/>
      <c r="BX3" s="492"/>
      <c r="BY3" s="492"/>
      <c r="BZ3" s="492"/>
      <c r="CA3" s="492"/>
      <c r="CB3" s="492"/>
      <c r="CC3" s="562"/>
      <c r="CD3" s="554" t="s">
        <v>
1</v>
      </c>
      <c r="CE3" s="555"/>
      <c r="CF3" s="555"/>
      <c r="CG3" s="555"/>
      <c r="CH3" s="555"/>
      <c r="CI3" s="555"/>
      <c r="CJ3" s="555"/>
      <c r="CK3" s="555"/>
      <c r="CL3" s="555"/>
      <c r="CM3" s="555"/>
      <c r="CN3" s="555"/>
      <c r="CO3" s="555"/>
      <c r="CP3" s="555"/>
      <c r="CQ3" s="555"/>
      <c r="CR3" s="555"/>
      <c r="CS3" s="604"/>
      <c r="CT3" s="491" t="s">
        <v>
89</v>
      </c>
      <c r="CU3" s="492"/>
      <c r="CV3" s="492"/>
      <c r="CW3" s="492"/>
      <c r="CX3" s="492"/>
      <c r="CY3" s="492"/>
      <c r="CZ3" s="492"/>
      <c r="DA3" s="562"/>
      <c r="DB3" s="491" t="s">
        <v>
90</v>
      </c>
      <c r="DC3" s="492"/>
      <c r="DD3" s="492"/>
      <c r="DE3" s="492"/>
      <c r="DF3" s="492"/>
      <c r="DG3" s="492"/>
      <c r="DH3" s="492"/>
      <c r="DI3" s="562"/>
    </row>
    <row r="4" spans="1:119" ht="18.75" customHeight="1">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
91</v>
      </c>
      <c r="AZ4" s="449"/>
      <c r="BA4" s="449"/>
      <c r="BB4" s="449"/>
      <c r="BC4" s="449"/>
      <c r="BD4" s="449"/>
      <c r="BE4" s="449"/>
      <c r="BF4" s="449"/>
      <c r="BG4" s="449"/>
      <c r="BH4" s="449"/>
      <c r="BI4" s="449"/>
      <c r="BJ4" s="449"/>
      <c r="BK4" s="449"/>
      <c r="BL4" s="449"/>
      <c r="BM4" s="450"/>
      <c r="BN4" s="451">
        <v>
9894296</v>
      </c>
      <c r="BO4" s="452"/>
      <c r="BP4" s="452"/>
      <c r="BQ4" s="452"/>
      <c r="BR4" s="452"/>
      <c r="BS4" s="452"/>
      <c r="BT4" s="452"/>
      <c r="BU4" s="453"/>
      <c r="BV4" s="451">
        <v>
11131316</v>
      </c>
      <c r="BW4" s="452"/>
      <c r="BX4" s="452"/>
      <c r="BY4" s="452"/>
      <c r="BZ4" s="452"/>
      <c r="CA4" s="452"/>
      <c r="CB4" s="452"/>
      <c r="CC4" s="453"/>
      <c r="CD4" s="588" t="s">
        <v>
92</v>
      </c>
      <c r="CE4" s="589"/>
      <c r="CF4" s="589"/>
      <c r="CG4" s="589"/>
      <c r="CH4" s="589"/>
      <c r="CI4" s="589"/>
      <c r="CJ4" s="589"/>
      <c r="CK4" s="589"/>
      <c r="CL4" s="589"/>
      <c r="CM4" s="589"/>
      <c r="CN4" s="589"/>
      <c r="CO4" s="589"/>
      <c r="CP4" s="589"/>
      <c r="CQ4" s="589"/>
      <c r="CR4" s="589"/>
      <c r="CS4" s="590"/>
      <c r="CT4" s="591">
        <v>
15</v>
      </c>
      <c r="CU4" s="592"/>
      <c r="CV4" s="592"/>
      <c r="CW4" s="592"/>
      <c r="CX4" s="592"/>
      <c r="CY4" s="592"/>
      <c r="CZ4" s="592"/>
      <c r="DA4" s="593"/>
      <c r="DB4" s="591">
        <v>
10.8</v>
      </c>
      <c r="DC4" s="592"/>
      <c r="DD4" s="592"/>
      <c r="DE4" s="592"/>
      <c r="DF4" s="592"/>
      <c r="DG4" s="592"/>
      <c r="DH4" s="592"/>
      <c r="DI4" s="593"/>
    </row>
    <row r="5" spans="1:119" ht="18.75" customHeight="1">
      <c r="A5" s="178"/>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
93</v>
      </c>
      <c r="AN5" s="379"/>
      <c r="AO5" s="379"/>
      <c r="AP5" s="379"/>
      <c r="AQ5" s="379"/>
      <c r="AR5" s="379"/>
      <c r="AS5" s="379"/>
      <c r="AT5" s="380"/>
      <c r="AU5" s="480" t="s">
        <v>
94</v>
      </c>
      <c r="AV5" s="481"/>
      <c r="AW5" s="481"/>
      <c r="AX5" s="481"/>
      <c r="AY5" s="436" t="s">
        <v>
95</v>
      </c>
      <c r="AZ5" s="437"/>
      <c r="BA5" s="437"/>
      <c r="BB5" s="437"/>
      <c r="BC5" s="437"/>
      <c r="BD5" s="437"/>
      <c r="BE5" s="437"/>
      <c r="BF5" s="437"/>
      <c r="BG5" s="437"/>
      <c r="BH5" s="437"/>
      <c r="BI5" s="437"/>
      <c r="BJ5" s="437"/>
      <c r="BK5" s="437"/>
      <c r="BL5" s="437"/>
      <c r="BM5" s="438"/>
      <c r="BN5" s="422">
        <v>
9093383</v>
      </c>
      <c r="BO5" s="423"/>
      <c r="BP5" s="423"/>
      <c r="BQ5" s="423"/>
      <c r="BR5" s="423"/>
      <c r="BS5" s="423"/>
      <c r="BT5" s="423"/>
      <c r="BU5" s="424"/>
      <c r="BV5" s="422">
        <v>
10591034</v>
      </c>
      <c r="BW5" s="423"/>
      <c r="BX5" s="423"/>
      <c r="BY5" s="423"/>
      <c r="BZ5" s="423"/>
      <c r="CA5" s="423"/>
      <c r="CB5" s="423"/>
      <c r="CC5" s="424"/>
      <c r="CD5" s="462" t="s">
        <v>
96</v>
      </c>
      <c r="CE5" s="382"/>
      <c r="CF5" s="382"/>
      <c r="CG5" s="382"/>
      <c r="CH5" s="382"/>
      <c r="CI5" s="382"/>
      <c r="CJ5" s="382"/>
      <c r="CK5" s="382"/>
      <c r="CL5" s="382"/>
      <c r="CM5" s="382"/>
      <c r="CN5" s="382"/>
      <c r="CO5" s="382"/>
      <c r="CP5" s="382"/>
      <c r="CQ5" s="382"/>
      <c r="CR5" s="382"/>
      <c r="CS5" s="463"/>
      <c r="CT5" s="419">
        <v>
90.2</v>
      </c>
      <c r="CU5" s="420"/>
      <c r="CV5" s="420"/>
      <c r="CW5" s="420"/>
      <c r="CX5" s="420"/>
      <c r="CY5" s="420"/>
      <c r="CZ5" s="420"/>
      <c r="DA5" s="421"/>
      <c r="DB5" s="419">
        <v>
94.7</v>
      </c>
      <c r="DC5" s="420"/>
      <c r="DD5" s="420"/>
      <c r="DE5" s="420"/>
      <c r="DF5" s="420"/>
      <c r="DG5" s="420"/>
      <c r="DH5" s="420"/>
      <c r="DI5" s="421"/>
    </row>
    <row r="6" spans="1:119" ht="18.75" customHeight="1">
      <c r="A6" s="178"/>
      <c r="B6" s="568" t="s">
        <v>
97</v>
      </c>
      <c r="C6" s="409"/>
      <c r="D6" s="409"/>
      <c r="E6" s="569"/>
      <c r="F6" s="569"/>
      <c r="G6" s="569"/>
      <c r="H6" s="569"/>
      <c r="I6" s="569"/>
      <c r="J6" s="569"/>
      <c r="K6" s="569"/>
      <c r="L6" s="569" t="s">
        <v>
98</v>
      </c>
      <c r="M6" s="569"/>
      <c r="N6" s="569"/>
      <c r="O6" s="569"/>
      <c r="P6" s="569"/>
      <c r="Q6" s="569"/>
      <c r="R6" s="407"/>
      <c r="S6" s="407"/>
      <c r="T6" s="407"/>
      <c r="U6" s="407"/>
      <c r="V6" s="575"/>
      <c r="W6" s="512" t="s">
        <v>
99</v>
      </c>
      <c r="X6" s="408"/>
      <c r="Y6" s="408"/>
      <c r="Z6" s="408"/>
      <c r="AA6" s="408"/>
      <c r="AB6" s="409"/>
      <c r="AC6" s="580" t="s">
        <v>
100</v>
      </c>
      <c r="AD6" s="581"/>
      <c r="AE6" s="581"/>
      <c r="AF6" s="581"/>
      <c r="AG6" s="581"/>
      <c r="AH6" s="581"/>
      <c r="AI6" s="581"/>
      <c r="AJ6" s="581"/>
      <c r="AK6" s="581"/>
      <c r="AL6" s="582"/>
      <c r="AM6" s="479" t="s">
        <v>
101</v>
      </c>
      <c r="AN6" s="379"/>
      <c r="AO6" s="379"/>
      <c r="AP6" s="379"/>
      <c r="AQ6" s="379"/>
      <c r="AR6" s="379"/>
      <c r="AS6" s="379"/>
      <c r="AT6" s="380"/>
      <c r="AU6" s="480" t="s">
        <v>
102</v>
      </c>
      <c r="AV6" s="481"/>
      <c r="AW6" s="481"/>
      <c r="AX6" s="481"/>
      <c r="AY6" s="436" t="s">
        <v>
103</v>
      </c>
      <c r="AZ6" s="437"/>
      <c r="BA6" s="437"/>
      <c r="BB6" s="437"/>
      <c r="BC6" s="437"/>
      <c r="BD6" s="437"/>
      <c r="BE6" s="437"/>
      <c r="BF6" s="437"/>
      <c r="BG6" s="437"/>
      <c r="BH6" s="437"/>
      <c r="BI6" s="437"/>
      <c r="BJ6" s="437"/>
      <c r="BK6" s="437"/>
      <c r="BL6" s="437"/>
      <c r="BM6" s="438"/>
      <c r="BN6" s="422">
        <v>
800913</v>
      </c>
      <c r="BO6" s="423"/>
      <c r="BP6" s="423"/>
      <c r="BQ6" s="423"/>
      <c r="BR6" s="423"/>
      <c r="BS6" s="423"/>
      <c r="BT6" s="423"/>
      <c r="BU6" s="424"/>
      <c r="BV6" s="422">
        <v>
540282</v>
      </c>
      <c r="BW6" s="423"/>
      <c r="BX6" s="423"/>
      <c r="BY6" s="423"/>
      <c r="BZ6" s="423"/>
      <c r="CA6" s="423"/>
      <c r="CB6" s="423"/>
      <c r="CC6" s="424"/>
      <c r="CD6" s="462" t="s">
        <v>
104</v>
      </c>
      <c r="CE6" s="382"/>
      <c r="CF6" s="382"/>
      <c r="CG6" s="382"/>
      <c r="CH6" s="382"/>
      <c r="CI6" s="382"/>
      <c r="CJ6" s="382"/>
      <c r="CK6" s="382"/>
      <c r="CL6" s="382"/>
      <c r="CM6" s="382"/>
      <c r="CN6" s="382"/>
      <c r="CO6" s="382"/>
      <c r="CP6" s="382"/>
      <c r="CQ6" s="382"/>
      <c r="CR6" s="382"/>
      <c r="CS6" s="463"/>
      <c r="CT6" s="565">
        <v>
97</v>
      </c>
      <c r="CU6" s="566"/>
      <c r="CV6" s="566"/>
      <c r="CW6" s="566"/>
      <c r="CX6" s="566"/>
      <c r="CY6" s="566"/>
      <c r="CZ6" s="566"/>
      <c r="DA6" s="567"/>
      <c r="DB6" s="565">
        <v>
100.5</v>
      </c>
      <c r="DC6" s="566"/>
      <c r="DD6" s="566"/>
      <c r="DE6" s="566"/>
      <c r="DF6" s="566"/>
      <c r="DG6" s="566"/>
      <c r="DH6" s="566"/>
      <c r="DI6" s="567"/>
    </row>
    <row r="7" spans="1:119" ht="18.75" customHeight="1">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
105</v>
      </c>
      <c r="AN7" s="379"/>
      <c r="AO7" s="379"/>
      <c r="AP7" s="379"/>
      <c r="AQ7" s="379"/>
      <c r="AR7" s="379"/>
      <c r="AS7" s="379"/>
      <c r="AT7" s="380"/>
      <c r="AU7" s="480" t="s">
        <v>
106</v>
      </c>
      <c r="AV7" s="481"/>
      <c r="AW7" s="481"/>
      <c r="AX7" s="481"/>
      <c r="AY7" s="436" t="s">
        <v>
107</v>
      </c>
      <c r="AZ7" s="437"/>
      <c r="BA7" s="437"/>
      <c r="BB7" s="437"/>
      <c r="BC7" s="437"/>
      <c r="BD7" s="437"/>
      <c r="BE7" s="437"/>
      <c r="BF7" s="437"/>
      <c r="BG7" s="437"/>
      <c r="BH7" s="437"/>
      <c r="BI7" s="437"/>
      <c r="BJ7" s="437"/>
      <c r="BK7" s="437"/>
      <c r="BL7" s="437"/>
      <c r="BM7" s="438"/>
      <c r="BN7" s="422">
        <v>
115575</v>
      </c>
      <c r="BO7" s="423"/>
      <c r="BP7" s="423"/>
      <c r="BQ7" s="423"/>
      <c r="BR7" s="423"/>
      <c r="BS7" s="423"/>
      <c r="BT7" s="423"/>
      <c r="BU7" s="424"/>
      <c r="BV7" s="422">
        <v>
66900</v>
      </c>
      <c r="BW7" s="423"/>
      <c r="BX7" s="423"/>
      <c r="BY7" s="423"/>
      <c r="BZ7" s="423"/>
      <c r="CA7" s="423"/>
      <c r="CB7" s="423"/>
      <c r="CC7" s="424"/>
      <c r="CD7" s="462" t="s">
        <v>
108</v>
      </c>
      <c r="CE7" s="382"/>
      <c r="CF7" s="382"/>
      <c r="CG7" s="382"/>
      <c r="CH7" s="382"/>
      <c r="CI7" s="382"/>
      <c r="CJ7" s="382"/>
      <c r="CK7" s="382"/>
      <c r="CL7" s="382"/>
      <c r="CM7" s="382"/>
      <c r="CN7" s="382"/>
      <c r="CO7" s="382"/>
      <c r="CP7" s="382"/>
      <c r="CQ7" s="382"/>
      <c r="CR7" s="382"/>
      <c r="CS7" s="463"/>
      <c r="CT7" s="422">
        <v>
4578900</v>
      </c>
      <c r="CU7" s="423"/>
      <c r="CV7" s="423"/>
      <c r="CW7" s="423"/>
      <c r="CX7" s="423"/>
      <c r="CY7" s="423"/>
      <c r="CZ7" s="423"/>
      <c r="DA7" s="424"/>
      <c r="DB7" s="422">
        <v>
4392843</v>
      </c>
      <c r="DC7" s="423"/>
      <c r="DD7" s="423"/>
      <c r="DE7" s="423"/>
      <c r="DF7" s="423"/>
      <c r="DG7" s="423"/>
      <c r="DH7" s="423"/>
      <c r="DI7" s="424"/>
    </row>
    <row r="8" spans="1:119" ht="18.75" customHeight="1" thickBot="1">
      <c r="A8" s="178"/>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
109</v>
      </c>
      <c r="AN8" s="379"/>
      <c r="AO8" s="379"/>
      <c r="AP8" s="379"/>
      <c r="AQ8" s="379"/>
      <c r="AR8" s="379"/>
      <c r="AS8" s="379"/>
      <c r="AT8" s="380"/>
      <c r="AU8" s="480" t="s">
        <v>
110</v>
      </c>
      <c r="AV8" s="481"/>
      <c r="AW8" s="481"/>
      <c r="AX8" s="481"/>
      <c r="AY8" s="436" t="s">
        <v>
111</v>
      </c>
      <c r="AZ8" s="437"/>
      <c r="BA8" s="437"/>
      <c r="BB8" s="437"/>
      <c r="BC8" s="437"/>
      <c r="BD8" s="437"/>
      <c r="BE8" s="437"/>
      <c r="BF8" s="437"/>
      <c r="BG8" s="437"/>
      <c r="BH8" s="437"/>
      <c r="BI8" s="437"/>
      <c r="BJ8" s="437"/>
      <c r="BK8" s="437"/>
      <c r="BL8" s="437"/>
      <c r="BM8" s="438"/>
      <c r="BN8" s="422">
        <v>
685338</v>
      </c>
      <c r="BO8" s="423"/>
      <c r="BP8" s="423"/>
      <c r="BQ8" s="423"/>
      <c r="BR8" s="423"/>
      <c r="BS8" s="423"/>
      <c r="BT8" s="423"/>
      <c r="BU8" s="424"/>
      <c r="BV8" s="422">
        <v>
473382</v>
      </c>
      <c r="BW8" s="423"/>
      <c r="BX8" s="423"/>
      <c r="BY8" s="423"/>
      <c r="BZ8" s="423"/>
      <c r="CA8" s="423"/>
      <c r="CB8" s="423"/>
      <c r="CC8" s="424"/>
      <c r="CD8" s="462" t="s">
        <v>
112</v>
      </c>
      <c r="CE8" s="382"/>
      <c r="CF8" s="382"/>
      <c r="CG8" s="382"/>
      <c r="CH8" s="382"/>
      <c r="CI8" s="382"/>
      <c r="CJ8" s="382"/>
      <c r="CK8" s="382"/>
      <c r="CL8" s="382"/>
      <c r="CM8" s="382"/>
      <c r="CN8" s="382"/>
      <c r="CO8" s="382"/>
      <c r="CP8" s="382"/>
      <c r="CQ8" s="382"/>
      <c r="CR8" s="382"/>
      <c r="CS8" s="463"/>
      <c r="CT8" s="525">
        <v>
0.69</v>
      </c>
      <c r="CU8" s="526"/>
      <c r="CV8" s="526"/>
      <c r="CW8" s="526"/>
      <c r="CX8" s="526"/>
      <c r="CY8" s="526"/>
      <c r="CZ8" s="526"/>
      <c r="DA8" s="527"/>
      <c r="DB8" s="525">
        <v>
0.71</v>
      </c>
      <c r="DC8" s="526"/>
      <c r="DD8" s="526"/>
      <c r="DE8" s="526"/>
      <c r="DF8" s="526"/>
      <c r="DG8" s="526"/>
      <c r="DH8" s="526"/>
      <c r="DI8" s="527"/>
    </row>
    <row r="9" spans="1:119" ht="18.75" customHeight="1" thickBot="1">
      <c r="A9" s="178"/>
      <c r="B9" s="554" t="s">
        <v>
113</v>
      </c>
      <c r="C9" s="555"/>
      <c r="D9" s="555"/>
      <c r="E9" s="555"/>
      <c r="F9" s="555"/>
      <c r="G9" s="555"/>
      <c r="H9" s="555"/>
      <c r="I9" s="555"/>
      <c r="J9" s="555"/>
      <c r="K9" s="473"/>
      <c r="L9" s="556" t="s">
        <v>
114</v>
      </c>
      <c r="M9" s="557"/>
      <c r="N9" s="557"/>
      <c r="O9" s="557"/>
      <c r="P9" s="557"/>
      <c r="Q9" s="558"/>
      <c r="R9" s="559">
        <v>
15715</v>
      </c>
      <c r="S9" s="560"/>
      <c r="T9" s="560"/>
      <c r="U9" s="560"/>
      <c r="V9" s="561"/>
      <c r="W9" s="491" t="s">
        <v>
115</v>
      </c>
      <c r="X9" s="492"/>
      <c r="Y9" s="492"/>
      <c r="Z9" s="492"/>
      <c r="AA9" s="492"/>
      <c r="AB9" s="492"/>
      <c r="AC9" s="492"/>
      <c r="AD9" s="492"/>
      <c r="AE9" s="492"/>
      <c r="AF9" s="492"/>
      <c r="AG9" s="492"/>
      <c r="AH9" s="492"/>
      <c r="AI9" s="492"/>
      <c r="AJ9" s="492"/>
      <c r="AK9" s="492"/>
      <c r="AL9" s="562"/>
      <c r="AM9" s="479" t="s">
        <v>
116</v>
      </c>
      <c r="AN9" s="379"/>
      <c r="AO9" s="379"/>
      <c r="AP9" s="379"/>
      <c r="AQ9" s="379"/>
      <c r="AR9" s="379"/>
      <c r="AS9" s="379"/>
      <c r="AT9" s="380"/>
      <c r="AU9" s="480" t="s">
        <v>
110</v>
      </c>
      <c r="AV9" s="481"/>
      <c r="AW9" s="481"/>
      <c r="AX9" s="481"/>
      <c r="AY9" s="436" t="s">
        <v>
117</v>
      </c>
      <c r="AZ9" s="437"/>
      <c r="BA9" s="437"/>
      <c r="BB9" s="437"/>
      <c r="BC9" s="437"/>
      <c r="BD9" s="437"/>
      <c r="BE9" s="437"/>
      <c r="BF9" s="437"/>
      <c r="BG9" s="437"/>
      <c r="BH9" s="437"/>
      <c r="BI9" s="437"/>
      <c r="BJ9" s="437"/>
      <c r="BK9" s="437"/>
      <c r="BL9" s="437"/>
      <c r="BM9" s="438"/>
      <c r="BN9" s="422">
        <v>
211956</v>
      </c>
      <c r="BO9" s="423"/>
      <c r="BP9" s="423"/>
      <c r="BQ9" s="423"/>
      <c r="BR9" s="423"/>
      <c r="BS9" s="423"/>
      <c r="BT9" s="423"/>
      <c r="BU9" s="424"/>
      <c r="BV9" s="422">
        <v>
131201</v>
      </c>
      <c r="BW9" s="423"/>
      <c r="BX9" s="423"/>
      <c r="BY9" s="423"/>
      <c r="BZ9" s="423"/>
      <c r="CA9" s="423"/>
      <c r="CB9" s="423"/>
      <c r="CC9" s="424"/>
      <c r="CD9" s="462" t="s">
        <v>
118</v>
      </c>
      <c r="CE9" s="382"/>
      <c r="CF9" s="382"/>
      <c r="CG9" s="382"/>
      <c r="CH9" s="382"/>
      <c r="CI9" s="382"/>
      <c r="CJ9" s="382"/>
      <c r="CK9" s="382"/>
      <c r="CL9" s="382"/>
      <c r="CM9" s="382"/>
      <c r="CN9" s="382"/>
      <c r="CO9" s="382"/>
      <c r="CP9" s="382"/>
      <c r="CQ9" s="382"/>
      <c r="CR9" s="382"/>
      <c r="CS9" s="463"/>
      <c r="CT9" s="419">
        <v>
10.7</v>
      </c>
      <c r="CU9" s="420"/>
      <c r="CV9" s="420"/>
      <c r="CW9" s="420"/>
      <c r="CX9" s="420"/>
      <c r="CY9" s="420"/>
      <c r="CZ9" s="420"/>
      <c r="DA9" s="421"/>
      <c r="DB9" s="419">
        <v>
12.1</v>
      </c>
      <c r="DC9" s="420"/>
      <c r="DD9" s="420"/>
      <c r="DE9" s="420"/>
      <c r="DF9" s="420"/>
      <c r="DG9" s="420"/>
      <c r="DH9" s="420"/>
      <c r="DI9" s="421"/>
    </row>
    <row r="10" spans="1:119" ht="18.75" customHeight="1" thickBot="1">
      <c r="A10" s="178"/>
      <c r="B10" s="554"/>
      <c r="C10" s="555"/>
      <c r="D10" s="555"/>
      <c r="E10" s="555"/>
      <c r="F10" s="555"/>
      <c r="G10" s="555"/>
      <c r="H10" s="555"/>
      <c r="I10" s="555"/>
      <c r="J10" s="555"/>
      <c r="K10" s="473"/>
      <c r="L10" s="378" t="s">
        <v>
119</v>
      </c>
      <c r="M10" s="379"/>
      <c r="N10" s="379"/>
      <c r="O10" s="379"/>
      <c r="P10" s="379"/>
      <c r="Q10" s="380"/>
      <c r="R10" s="375">
        <v>
16886</v>
      </c>
      <c r="S10" s="376"/>
      <c r="T10" s="376"/>
      <c r="U10" s="376"/>
      <c r="V10" s="435"/>
      <c r="W10" s="563"/>
      <c r="X10" s="373"/>
      <c r="Y10" s="373"/>
      <c r="Z10" s="373"/>
      <c r="AA10" s="373"/>
      <c r="AB10" s="373"/>
      <c r="AC10" s="373"/>
      <c r="AD10" s="373"/>
      <c r="AE10" s="373"/>
      <c r="AF10" s="373"/>
      <c r="AG10" s="373"/>
      <c r="AH10" s="373"/>
      <c r="AI10" s="373"/>
      <c r="AJ10" s="373"/>
      <c r="AK10" s="373"/>
      <c r="AL10" s="564"/>
      <c r="AM10" s="479" t="s">
        <v>
120</v>
      </c>
      <c r="AN10" s="379"/>
      <c r="AO10" s="379"/>
      <c r="AP10" s="379"/>
      <c r="AQ10" s="379"/>
      <c r="AR10" s="379"/>
      <c r="AS10" s="379"/>
      <c r="AT10" s="380"/>
      <c r="AU10" s="480" t="s">
        <v>
121</v>
      </c>
      <c r="AV10" s="481"/>
      <c r="AW10" s="481"/>
      <c r="AX10" s="481"/>
      <c r="AY10" s="436" t="s">
        <v>
122</v>
      </c>
      <c r="AZ10" s="437"/>
      <c r="BA10" s="437"/>
      <c r="BB10" s="437"/>
      <c r="BC10" s="437"/>
      <c r="BD10" s="437"/>
      <c r="BE10" s="437"/>
      <c r="BF10" s="437"/>
      <c r="BG10" s="437"/>
      <c r="BH10" s="437"/>
      <c r="BI10" s="437"/>
      <c r="BJ10" s="437"/>
      <c r="BK10" s="437"/>
      <c r="BL10" s="437"/>
      <c r="BM10" s="438"/>
      <c r="BN10" s="422">
        <v>
2</v>
      </c>
      <c r="BO10" s="423"/>
      <c r="BP10" s="423"/>
      <c r="BQ10" s="423"/>
      <c r="BR10" s="423"/>
      <c r="BS10" s="423"/>
      <c r="BT10" s="423"/>
      <c r="BU10" s="424"/>
      <c r="BV10" s="422">
        <v>
2</v>
      </c>
      <c r="BW10" s="423"/>
      <c r="BX10" s="423"/>
      <c r="BY10" s="423"/>
      <c r="BZ10" s="423"/>
      <c r="CA10" s="423"/>
      <c r="CB10" s="423"/>
      <c r="CC10" s="424"/>
      <c r="CD10" s="181" t="s">
        <v>
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54"/>
      <c r="C11" s="555"/>
      <c r="D11" s="555"/>
      <c r="E11" s="555"/>
      <c r="F11" s="555"/>
      <c r="G11" s="555"/>
      <c r="H11" s="555"/>
      <c r="I11" s="555"/>
      <c r="J11" s="555"/>
      <c r="K11" s="473"/>
      <c r="L11" s="383" t="s">
        <v>
124</v>
      </c>
      <c r="M11" s="384"/>
      <c r="N11" s="384"/>
      <c r="O11" s="384"/>
      <c r="P11" s="384"/>
      <c r="Q11" s="385"/>
      <c r="R11" s="551" t="s">
        <v>
125</v>
      </c>
      <c r="S11" s="552"/>
      <c r="T11" s="552"/>
      <c r="U11" s="552"/>
      <c r="V11" s="553"/>
      <c r="W11" s="563"/>
      <c r="X11" s="373"/>
      <c r="Y11" s="373"/>
      <c r="Z11" s="373"/>
      <c r="AA11" s="373"/>
      <c r="AB11" s="373"/>
      <c r="AC11" s="373"/>
      <c r="AD11" s="373"/>
      <c r="AE11" s="373"/>
      <c r="AF11" s="373"/>
      <c r="AG11" s="373"/>
      <c r="AH11" s="373"/>
      <c r="AI11" s="373"/>
      <c r="AJ11" s="373"/>
      <c r="AK11" s="373"/>
      <c r="AL11" s="564"/>
      <c r="AM11" s="479" t="s">
        <v>
126</v>
      </c>
      <c r="AN11" s="379"/>
      <c r="AO11" s="379"/>
      <c r="AP11" s="379"/>
      <c r="AQ11" s="379"/>
      <c r="AR11" s="379"/>
      <c r="AS11" s="379"/>
      <c r="AT11" s="380"/>
      <c r="AU11" s="480" t="s">
        <v>
127</v>
      </c>
      <c r="AV11" s="481"/>
      <c r="AW11" s="481"/>
      <c r="AX11" s="481"/>
      <c r="AY11" s="436" t="s">
        <v>
128</v>
      </c>
      <c r="AZ11" s="437"/>
      <c r="BA11" s="437"/>
      <c r="BB11" s="437"/>
      <c r="BC11" s="437"/>
      <c r="BD11" s="437"/>
      <c r="BE11" s="437"/>
      <c r="BF11" s="437"/>
      <c r="BG11" s="437"/>
      <c r="BH11" s="437"/>
      <c r="BI11" s="437"/>
      <c r="BJ11" s="437"/>
      <c r="BK11" s="437"/>
      <c r="BL11" s="437"/>
      <c r="BM11" s="438"/>
      <c r="BN11" s="422">
        <v>
0</v>
      </c>
      <c r="BO11" s="423"/>
      <c r="BP11" s="423"/>
      <c r="BQ11" s="423"/>
      <c r="BR11" s="423"/>
      <c r="BS11" s="423"/>
      <c r="BT11" s="423"/>
      <c r="BU11" s="424"/>
      <c r="BV11" s="422">
        <v>
0</v>
      </c>
      <c r="BW11" s="423"/>
      <c r="BX11" s="423"/>
      <c r="BY11" s="423"/>
      <c r="BZ11" s="423"/>
      <c r="CA11" s="423"/>
      <c r="CB11" s="423"/>
      <c r="CC11" s="424"/>
      <c r="CD11" s="462" t="s">
        <v>
129</v>
      </c>
      <c r="CE11" s="382"/>
      <c r="CF11" s="382"/>
      <c r="CG11" s="382"/>
      <c r="CH11" s="382"/>
      <c r="CI11" s="382"/>
      <c r="CJ11" s="382"/>
      <c r="CK11" s="382"/>
      <c r="CL11" s="382"/>
      <c r="CM11" s="382"/>
      <c r="CN11" s="382"/>
      <c r="CO11" s="382"/>
      <c r="CP11" s="382"/>
      <c r="CQ11" s="382"/>
      <c r="CR11" s="382"/>
      <c r="CS11" s="463"/>
      <c r="CT11" s="525" t="s">
        <v>
130</v>
      </c>
      <c r="CU11" s="526"/>
      <c r="CV11" s="526"/>
      <c r="CW11" s="526"/>
      <c r="CX11" s="526"/>
      <c r="CY11" s="526"/>
      <c r="CZ11" s="526"/>
      <c r="DA11" s="527"/>
      <c r="DB11" s="525" t="s">
        <v>
130</v>
      </c>
      <c r="DC11" s="526"/>
      <c r="DD11" s="526"/>
      <c r="DE11" s="526"/>
      <c r="DF11" s="526"/>
      <c r="DG11" s="526"/>
      <c r="DH11" s="526"/>
      <c r="DI11" s="527"/>
    </row>
    <row r="12" spans="1:119" ht="18.75" customHeight="1">
      <c r="A12" s="178"/>
      <c r="B12" s="528" t="s">
        <v>
131</v>
      </c>
      <c r="C12" s="529"/>
      <c r="D12" s="529"/>
      <c r="E12" s="529"/>
      <c r="F12" s="529"/>
      <c r="G12" s="529"/>
      <c r="H12" s="529"/>
      <c r="I12" s="529"/>
      <c r="J12" s="529"/>
      <c r="K12" s="530"/>
      <c r="L12" s="537" t="s">
        <v>
132</v>
      </c>
      <c r="M12" s="538"/>
      <c r="N12" s="538"/>
      <c r="O12" s="538"/>
      <c r="P12" s="538"/>
      <c r="Q12" s="539"/>
      <c r="R12" s="540">
        <v>
16094</v>
      </c>
      <c r="S12" s="541"/>
      <c r="T12" s="541"/>
      <c r="U12" s="541"/>
      <c r="V12" s="542"/>
      <c r="W12" s="543" t="s">
        <v>
1</v>
      </c>
      <c r="X12" s="481"/>
      <c r="Y12" s="481"/>
      <c r="Z12" s="481"/>
      <c r="AA12" s="481"/>
      <c r="AB12" s="544"/>
      <c r="AC12" s="545" t="s">
        <v>
133</v>
      </c>
      <c r="AD12" s="546"/>
      <c r="AE12" s="546"/>
      <c r="AF12" s="546"/>
      <c r="AG12" s="547"/>
      <c r="AH12" s="545" t="s">
        <v>
134</v>
      </c>
      <c r="AI12" s="546"/>
      <c r="AJ12" s="546"/>
      <c r="AK12" s="546"/>
      <c r="AL12" s="548"/>
      <c r="AM12" s="479" t="s">
        <v>
135</v>
      </c>
      <c r="AN12" s="379"/>
      <c r="AO12" s="379"/>
      <c r="AP12" s="379"/>
      <c r="AQ12" s="379"/>
      <c r="AR12" s="379"/>
      <c r="AS12" s="379"/>
      <c r="AT12" s="380"/>
      <c r="AU12" s="480" t="s">
        <v>
102</v>
      </c>
      <c r="AV12" s="481"/>
      <c r="AW12" s="481"/>
      <c r="AX12" s="481"/>
      <c r="AY12" s="436" t="s">
        <v>
136</v>
      </c>
      <c r="AZ12" s="437"/>
      <c r="BA12" s="437"/>
      <c r="BB12" s="437"/>
      <c r="BC12" s="437"/>
      <c r="BD12" s="437"/>
      <c r="BE12" s="437"/>
      <c r="BF12" s="437"/>
      <c r="BG12" s="437"/>
      <c r="BH12" s="437"/>
      <c r="BI12" s="437"/>
      <c r="BJ12" s="437"/>
      <c r="BK12" s="437"/>
      <c r="BL12" s="437"/>
      <c r="BM12" s="438"/>
      <c r="BN12" s="422">
        <v>
0</v>
      </c>
      <c r="BO12" s="423"/>
      <c r="BP12" s="423"/>
      <c r="BQ12" s="423"/>
      <c r="BR12" s="423"/>
      <c r="BS12" s="423"/>
      <c r="BT12" s="423"/>
      <c r="BU12" s="424"/>
      <c r="BV12" s="422">
        <v>
0</v>
      </c>
      <c r="BW12" s="423"/>
      <c r="BX12" s="423"/>
      <c r="BY12" s="423"/>
      <c r="BZ12" s="423"/>
      <c r="CA12" s="423"/>
      <c r="CB12" s="423"/>
      <c r="CC12" s="424"/>
      <c r="CD12" s="462" t="s">
        <v>
137</v>
      </c>
      <c r="CE12" s="382"/>
      <c r="CF12" s="382"/>
      <c r="CG12" s="382"/>
      <c r="CH12" s="382"/>
      <c r="CI12" s="382"/>
      <c r="CJ12" s="382"/>
      <c r="CK12" s="382"/>
      <c r="CL12" s="382"/>
      <c r="CM12" s="382"/>
      <c r="CN12" s="382"/>
      <c r="CO12" s="382"/>
      <c r="CP12" s="382"/>
      <c r="CQ12" s="382"/>
      <c r="CR12" s="382"/>
      <c r="CS12" s="463"/>
      <c r="CT12" s="525" t="s">
        <v>
138</v>
      </c>
      <c r="CU12" s="526"/>
      <c r="CV12" s="526"/>
      <c r="CW12" s="526"/>
      <c r="CX12" s="526"/>
      <c r="CY12" s="526"/>
      <c r="CZ12" s="526"/>
      <c r="DA12" s="527"/>
      <c r="DB12" s="525" t="s">
        <v>
138</v>
      </c>
      <c r="DC12" s="526"/>
      <c r="DD12" s="526"/>
      <c r="DE12" s="526"/>
      <c r="DF12" s="526"/>
      <c r="DG12" s="526"/>
      <c r="DH12" s="526"/>
      <c r="DI12" s="527"/>
    </row>
    <row r="13" spans="1:119" ht="18.75" customHeight="1">
      <c r="A13" s="178"/>
      <c r="B13" s="531"/>
      <c r="C13" s="532"/>
      <c r="D13" s="532"/>
      <c r="E13" s="532"/>
      <c r="F13" s="532"/>
      <c r="G13" s="532"/>
      <c r="H13" s="532"/>
      <c r="I13" s="532"/>
      <c r="J13" s="532"/>
      <c r="K13" s="533"/>
      <c r="L13" s="187"/>
      <c r="M13" s="506" t="s">
        <v>
139</v>
      </c>
      <c r="N13" s="507"/>
      <c r="O13" s="507"/>
      <c r="P13" s="507"/>
      <c r="Q13" s="508"/>
      <c r="R13" s="509">
        <v>
15298</v>
      </c>
      <c r="S13" s="510"/>
      <c r="T13" s="510"/>
      <c r="U13" s="510"/>
      <c r="V13" s="511"/>
      <c r="W13" s="512" t="s">
        <v>
140</v>
      </c>
      <c r="X13" s="408"/>
      <c r="Y13" s="408"/>
      <c r="Z13" s="408"/>
      <c r="AA13" s="408"/>
      <c r="AB13" s="409"/>
      <c r="AC13" s="375">
        <v>
440</v>
      </c>
      <c r="AD13" s="376"/>
      <c r="AE13" s="376"/>
      <c r="AF13" s="376"/>
      <c r="AG13" s="377"/>
      <c r="AH13" s="375">
        <v>
527</v>
      </c>
      <c r="AI13" s="376"/>
      <c r="AJ13" s="376"/>
      <c r="AK13" s="376"/>
      <c r="AL13" s="435"/>
      <c r="AM13" s="479" t="s">
        <v>
141</v>
      </c>
      <c r="AN13" s="379"/>
      <c r="AO13" s="379"/>
      <c r="AP13" s="379"/>
      <c r="AQ13" s="379"/>
      <c r="AR13" s="379"/>
      <c r="AS13" s="379"/>
      <c r="AT13" s="380"/>
      <c r="AU13" s="480" t="s">
        <v>
106</v>
      </c>
      <c r="AV13" s="481"/>
      <c r="AW13" s="481"/>
      <c r="AX13" s="481"/>
      <c r="AY13" s="436" t="s">
        <v>
142</v>
      </c>
      <c r="AZ13" s="437"/>
      <c r="BA13" s="437"/>
      <c r="BB13" s="437"/>
      <c r="BC13" s="437"/>
      <c r="BD13" s="437"/>
      <c r="BE13" s="437"/>
      <c r="BF13" s="437"/>
      <c r="BG13" s="437"/>
      <c r="BH13" s="437"/>
      <c r="BI13" s="437"/>
      <c r="BJ13" s="437"/>
      <c r="BK13" s="437"/>
      <c r="BL13" s="437"/>
      <c r="BM13" s="438"/>
      <c r="BN13" s="422">
        <v>
211958</v>
      </c>
      <c r="BO13" s="423"/>
      <c r="BP13" s="423"/>
      <c r="BQ13" s="423"/>
      <c r="BR13" s="423"/>
      <c r="BS13" s="423"/>
      <c r="BT13" s="423"/>
      <c r="BU13" s="424"/>
      <c r="BV13" s="422">
        <v>
131203</v>
      </c>
      <c r="BW13" s="423"/>
      <c r="BX13" s="423"/>
      <c r="BY13" s="423"/>
      <c r="BZ13" s="423"/>
      <c r="CA13" s="423"/>
      <c r="CB13" s="423"/>
      <c r="CC13" s="424"/>
      <c r="CD13" s="462" t="s">
        <v>
143</v>
      </c>
      <c r="CE13" s="382"/>
      <c r="CF13" s="382"/>
      <c r="CG13" s="382"/>
      <c r="CH13" s="382"/>
      <c r="CI13" s="382"/>
      <c r="CJ13" s="382"/>
      <c r="CK13" s="382"/>
      <c r="CL13" s="382"/>
      <c r="CM13" s="382"/>
      <c r="CN13" s="382"/>
      <c r="CO13" s="382"/>
      <c r="CP13" s="382"/>
      <c r="CQ13" s="382"/>
      <c r="CR13" s="382"/>
      <c r="CS13" s="463"/>
      <c r="CT13" s="419">
        <v>
6.4</v>
      </c>
      <c r="CU13" s="420"/>
      <c r="CV13" s="420"/>
      <c r="CW13" s="420"/>
      <c r="CX13" s="420"/>
      <c r="CY13" s="420"/>
      <c r="CZ13" s="420"/>
      <c r="DA13" s="421"/>
      <c r="DB13" s="419">
        <v>
6.5</v>
      </c>
      <c r="DC13" s="420"/>
      <c r="DD13" s="420"/>
      <c r="DE13" s="420"/>
      <c r="DF13" s="420"/>
      <c r="DG13" s="420"/>
      <c r="DH13" s="420"/>
      <c r="DI13" s="421"/>
    </row>
    <row r="14" spans="1:119" ht="18.75" customHeight="1" thickBot="1">
      <c r="A14" s="178"/>
      <c r="B14" s="531"/>
      <c r="C14" s="532"/>
      <c r="D14" s="532"/>
      <c r="E14" s="532"/>
      <c r="F14" s="532"/>
      <c r="G14" s="532"/>
      <c r="H14" s="532"/>
      <c r="I14" s="532"/>
      <c r="J14" s="532"/>
      <c r="K14" s="533"/>
      <c r="L14" s="496" t="s">
        <v>
144</v>
      </c>
      <c r="M14" s="549"/>
      <c r="N14" s="549"/>
      <c r="O14" s="549"/>
      <c r="P14" s="549"/>
      <c r="Q14" s="550"/>
      <c r="R14" s="509">
        <v>
16464</v>
      </c>
      <c r="S14" s="510"/>
      <c r="T14" s="510"/>
      <c r="U14" s="510"/>
      <c r="V14" s="511"/>
      <c r="W14" s="513"/>
      <c r="X14" s="411"/>
      <c r="Y14" s="411"/>
      <c r="Z14" s="411"/>
      <c r="AA14" s="411"/>
      <c r="AB14" s="412"/>
      <c r="AC14" s="502">
        <v>
5.8</v>
      </c>
      <c r="AD14" s="503"/>
      <c r="AE14" s="503"/>
      <c r="AF14" s="503"/>
      <c r="AG14" s="504"/>
      <c r="AH14" s="502">
        <v>
6.3</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
145</v>
      </c>
      <c r="CE14" s="460"/>
      <c r="CF14" s="460"/>
      <c r="CG14" s="460"/>
      <c r="CH14" s="460"/>
      <c r="CI14" s="460"/>
      <c r="CJ14" s="460"/>
      <c r="CK14" s="460"/>
      <c r="CL14" s="460"/>
      <c r="CM14" s="460"/>
      <c r="CN14" s="460"/>
      <c r="CO14" s="460"/>
      <c r="CP14" s="460"/>
      <c r="CQ14" s="460"/>
      <c r="CR14" s="460"/>
      <c r="CS14" s="461"/>
      <c r="CT14" s="519">
        <v>
82.9</v>
      </c>
      <c r="CU14" s="520"/>
      <c r="CV14" s="520"/>
      <c r="CW14" s="520"/>
      <c r="CX14" s="520"/>
      <c r="CY14" s="520"/>
      <c r="CZ14" s="520"/>
      <c r="DA14" s="521"/>
      <c r="DB14" s="519">
        <v>
96.6</v>
      </c>
      <c r="DC14" s="520"/>
      <c r="DD14" s="520"/>
      <c r="DE14" s="520"/>
      <c r="DF14" s="520"/>
      <c r="DG14" s="520"/>
      <c r="DH14" s="520"/>
      <c r="DI14" s="521"/>
    </row>
    <row r="15" spans="1:119" ht="18.75" customHeight="1">
      <c r="A15" s="178"/>
      <c r="B15" s="531"/>
      <c r="C15" s="532"/>
      <c r="D15" s="532"/>
      <c r="E15" s="532"/>
      <c r="F15" s="532"/>
      <c r="G15" s="532"/>
      <c r="H15" s="532"/>
      <c r="I15" s="532"/>
      <c r="J15" s="532"/>
      <c r="K15" s="533"/>
      <c r="L15" s="187"/>
      <c r="M15" s="506" t="s">
        <v>
146</v>
      </c>
      <c r="N15" s="507"/>
      <c r="O15" s="507"/>
      <c r="P15" s="507"/>
      <c r="Q15" s="508"/>
      <c r="R15" s="509">
        <v>
15654</v>
      </c>
      <c r="S15" s="510"/>
      <c r="T15" s="510"/>
      <c r="U15" s="510"/>
      <c r="V15" s="511"/>
      <c r="W15" s="512" t="s">
        <v>
147</v>
      </c>
      <c r="X15" s="408"/>
      <c r="Y15" s="408"/>
      <c r="Z15" s="408"/>
      <c r="AA15" s="408"/>
      <c r="AB15" s="409"/>
      <c r="AC15" s="375">
        <v>
1954</v>
      </c>
      <c r="AD15" s="376"/>
      <c r="AE15" s="376"/>
      <c r="AF15" s="376"/>
      <c r="AG15" s="377"/>
      <c r="AH15" s="375">
        <v>
2203</v>
      </c>
      <c r="AI15" s="376"/>
      <c r="AJ15" s="376"/>
      <c r="AK15" s="376"/>
      <c r="AL15" s="435"/>
      <c r="AM15" s="479"/>
      <c r="AN15" s="379"/>
      <c r="AO15" s="379"/>
      <c r="AP15" s="379"/>
      <c r="AQ15" s="379"/>
      <c r="AR15" s="379"/>
      <c r="AS15" s="379"/>
      <c r="AT15" s="380"/>
      <c r="AU15" s="480"/>
      <c r="AV15" s="481"/>
      <c r="AW15" s="481"/>
      <c r="AX15" s="481"/>
      <c r="AY15" s="448" t="s">
        <v>
148</v>
      </c>
      <c r="AZ15" s="449"/>
      <c r="BA15" s="449"/>
      <c r="BB15" s="449"/>
      <c r="BC15" s="449"/>
      <c r="BD15" s="449"/>
      <c r="BE15" s="449"/>
      <c r="BF15" s="449"/>
      <c r="BG15" s="449"/>
      <c r="BH15" s="449"/>
      <c r="BI15" s="449"/>
      <c r="BJ15" s="449"/>
      <c r="BK15" s="449"/>
      <c r="BL15" s="449"/>
      <c r="BM15" s="450"/>
      <c r="BN15" s="451">
        <v>
2359457</v>
      </c>
      <c r="BO15" s="452"/>
      <c r="BP15" s="452"/>
      <c r="BQ15" s="452"/>
      <c r="BR15" s="452"/>
      <c r="BS15" s="452"/>
      <c r="BT15" s="452"/>
      <c r="BU15" s="453"/>
      <c r="BV15" s="451">
        <v>
2429562</v>
      </c>
      <c r="BW15" s="452"/>
      <c r="BX15" s="452"/>
      <c r="BY15" s="452"/>
      <c r="BZ15" s="452"/>
      <c r="CA15" s="452"/>
      <c r="CB15" s="452"/>
      <c r="CC15" s="453"/>
      <c r="CD15" s="522" t="s">
        <v>
149</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c r="A16" s="178"/>
      <c r="B16" s="531"/>
      <c r="C16" s="532"/>
      <c r="D16" s="532"/>
      <c r="E16" s="532"/>
      <c r="F16" s="532"/>
      <c r="G16" s="532"/>
      <c r="H16" s="532"/>
      <c r="I16" s="532"/>
      <c r="J16" s="532"/>
      <c r="K16" s="533"/>
      <c r="L16" s="496" t="s">
        <v>
150</v>
      </c>
      <c r="M16" s="497"/>
      <c r="N16" s="497"/>
      <c r="O16" s="497"/>
      <c r="P16" s="497"/>
      <c r="Q16" s="498"/>
      <c r="R16" s="499" t="s">
        <v>
151</v>
      </c>
      <c r="S16" s="500"/>
      <c r="T16" s="500"/>
      <c r="U16" s="500"/>
      <c r="V16" s="501"/>
      <c r="W16" s="513"/>
      <c r="X16" s="411"/>
      <c r="Y16" s="411"/>
      <c r="Z16" s="411"/>
      <c r="AA16" s="411"/>
      <c r="AB16" s="412"/>
      <c r="AC16" s="502">
        <v>
25.9</v>
      </c>
      <c r="AD16" s="503"/>
      <c r="AE16" s="503"/>
      <c r="AF16" s="503"/>
      <c r="AG16" s="504"/>
      <c r="AH16" s="502">
        <v>
26.4</v>
      </c>
      <c r="AI16" s="503"/>
      <c r="AJ16" s="503"/>
      <c r="AK16" s="503"/>
      <c r="AL16" s="505"/>
      <c r="AM16" s="479"/>
      <c r="AN16" s="379"/>
      <c r="AO16" s="379"/>
      <c r="AP16" s="379"/>
      <c r="AQ16" s="379"/>
      <c r="AR16" s="379"/>
      <c r="AS16" s="379"/>
      <c r="AT16" s="380"/>
      <c r="AU16" s="480"/>
      <c r="AV16" s="481"/>
      <c r="AW16" s="481"/>
      <c r="AX16" s="481"/>
      <c r="AY16" s="436" t="s">
        <v>
152</v>
      </c>
      <c r="AZ16" s="437"/>
      <c r="BA16" s="437"/>
      <c r="BB16" s="437"/>
      <c r="BC16" s="437"/>
      <c r="BD16" s="437"/>
      <c r="BE16" s="437"/>
      <c r="BF16" s="437"/>
      <c r="BG16" s="437"/>
      <c r="BH16" s="437"/>
      <c r="BI16" s="437"/>
      <c r="BJ16" s="437"/>
      <c r="BK16" s="437"/>
      <c r="BL16" s="437"/>
      <c r="BM16" s="438"/>
      <c r="BN16" s="422">
        <v>
3588718</v>
      </c>
      <c r="BO16" s="423"/>
      <c r="BP16" s="423"/>
      <c r="BQ16" s="423"/>
      <c r="BR16" s="423"/>
      <c r="BS16" s="423"/>
      <c r="BT16" s="423"/>
      <c r="BU16" s="424"/>
      <c r="BV16" s="422">
        <v>
3455149</v>
      </c>
      <c r="BW16" s="423"/>
      <c r="BX16" s="423"/>
      <c r="BY16" s="423"/>
      <c r="BZ16" s="423"/>
      <c r="CA16" s="423"/>
      <c r="CB16" s="423"/>
      <c r="CC16" s="424"/>
      <c r="CD16" s="191"/>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c r="A17" s="178"/>
      <c r="B17" s="534"/>
      <c r="C17" s="535"/>
      <c r="D17" s="535"/>
      <c r="E17" s="535"/>
      <c r="F17" s="535"/>
      <c r="G17" s="535"/>
      <c r="H17" s="535"/>
      <c r="I17" s="535"/>
      <c r="J17" s="535"/>
      <c r="K17" s="536"/>
      <c r="L17" s="192"/>
      <c r="M17" s="515" t="s">
        <v>
153</v>
      </c>
      <c r="N17" s="516"/>
      <c r="O17" s="516"/>
      <c r="P17" s="516"/>
      <c r="Q17" s="517"/>
      <c r="R17" s="499" t="s">
        <v>
154</v>
      </c>
      <c r="S17" s="500"/>
      <c r="T17" s="500"/>
      <c r="U17" s="500"/>
      <c r="V17" s="501"/>
      <c r="W17" s="512" t="s">
        <v>
155</v>
      </c>
      <c r="X17" s="408"/>
      <c r="Y17" s="408"/>
      <c r="Z17" s="408"/>
      <c r="AA17" s="408"/>
      <c r="AB17" s="409"/>
      <c r="AC17" s="375">
        <v>
5161</v>
      </c>
      <c r="AD17" s="376"/>
      <c r="AE17" s="376"/>
      <c r="AF17" s="376"/>
      <c r="AG17" s="377"/>
      <c r="AH17" s="375">
        <v>
5610</v>
      </c>
      <c r="AI17" s="376"/>
      <c r="AJ17" s="376"/>
      <c r="AK17" s="376"/>
      <c r="AL17" s="435"/>
      <c r="AM17" s="479"/>
      <c r="AN17" s="379"/>
      <c r="AO17" s="379"/>
      <c r="AP17" s="379"/>
      <c r="AQ17" s="379"/>
      <c r="AR17" s="379"/>
      <c r="AS17" s="379"/>
      <c r="AT17" s="380"/>
      <c r="AU17" s="480"/>
      <c r="AV17" s="481"/>
      <c r="AW17" s="481"/>
      <c r="AX17" s="481"/>
      <c r="AY17" s="436" t="s">
        <v>
156</v>
      </c>
      <c r="AZ17" s="437"/>
      <c r="BA17" s="437"/>
      <c r="BB17" s="437"/>
      <c r="BC17" s="437"/>
      <c r="BD17" s="437"/>
      <c r="BE17" s="437"/>
      <c r="BF17" s="437"/>
      <c r="BG17" s="437"/>
      <c r="BH17" s="437"/>
      <c r="BI17" s="437"/>
      <c r="BJ17" s="437"/>
      <c r="BK17" s="437"/>
      <c r="BL17" s="437"/>
      <c r="BM17" s="438"/>
      <c r="BN17" s="422">
        <v>
3011001</v>
      </c>
      <c r="BO17" s="423"/>
      <c r="BP17" s="423"/>
      <c r="BQ17" s="423"/>
      <c r="BR17" s="423"/>
      <c r="BS17" s="423"/>
      <c r="BT17" s="423"/>
      <c r="BU17" s="424"/>
      <c r="BV17" s="422">
        <v>
3110885</v>
      </c>
      <c r="BW17" s="423"/>
      <c r="BX17" s="423"/>
      <c r="BY17" s="423"/>
      <c r="BZ17" s="423"/>
      <c r="CA17" s="423"/>
      <c r="CB17" s="423"/>
      <c r="CC17" s="424"/>
      <c r="CD17" s="191"/>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c r="A18" s="178"/>
      <c r="B18" s="472" t="s">
        <v>
157</v>
      </c>
      <c r="C18" s="473"/>
      <c r="D18" s="473"/>
      <c r="E18" s="474"/>
      <c r="F18" s="474"/>
      <c r="G18" s="474"/>
      <c r="H18" s="474"/>
      <c r="I18" s="474"/>
      <c r="J18" s="474"/>
      <c r="K18" s="474"/>
      <c r="L18" s="475">
        <v>
23.89</v>
      </c>
      <c r="M18" s="475"/>
      <c r="N18" s="475"/>
      <c r="O18" s="475"/>
      <c r="P18" s="475"/>
      <c r="Q18" s="475"/>
      <c r="R18" s="476"/>
      <c r="S18" s="476"/>
      <c r="T18" s="476"/>
      <c r="U18" s="476"/>
      <c r="V18" s="477"/>
      <c r="W18" s="493"/>
      <c r="X18" s="494"/>
      <c r="Y18" s="494"/>
      <c r="Z18" s="494"/>
      <c r="AA18" s="494"/>
      <c r="AB18" s="518"/>
      <c r="AC18" s="392">
        <v>
68.3</v>
      </c>
      <c r="AD18" s="393"/>
      <c r="AE18" s="393"/>
      <c r="AF18" s="393"/>
      <c r="AG18" s="478"/>
      <c r="AH18" s="392">
        <v>
67.3</v>
      </c>
      <c r="AI18" s="393"/>
      <c r="AJ18" s="393"/>
      <c r="AK18" s="393"/>
      <c r="AL18" s="394"/>
      <c r="AM18" s="479"/>
      <c r="AN18" s="379"/>
      <c r="AO18" s="379"/>
      <c r="AP18" s="379"/>
      <c r="AQ18" s="379"/>
      <c r="AR18" s="379"/>
      <c r="AS18" s="379"/>
      <c r="AT18" s="380"/>
      <c r="AU18" s="480"/>
      <c r="AV18" s="481"/>
      <c r="AW18" s="481"/>
      <c r="AX18" s="481"/>
      <c r="AY18" s="436" t="s">
        <v>
158</v>
      </c>
      <c r="AZ18" s="437"/>
      <c r="BA18" s="437"/>
      <c r="BB18" s="437"/>
      <c r="BC18" s="437"/>
      <c r="BD18" s="437"/>
      <c r="BE18" s="437"/>
      <c r="BF18" s="437"/>
      <c r="BG18" s="437"/>
      <c r="BH18" s="437"/>
      <c r="BI18" s="437"/>
      <c r="BJ18" s="437"/>
      <c r="BK18" s="437"/>
      <c r="BL18" s="437"/>
      <c r="BM18" s="438"/>
      <c r="BN18" s="422">
        <v>
4340171</v>
      </c>
      <c r="BO18" s="423"/>
      <c r="BP18" s="423"/>
      <c r="BQ18" s="423"/>
      <c r="BR18" s="423"/>
      <c r="BS18" s="423"/>
      <c r="BT18" s="423"/>
      <c r="BU18" s="424"/>
      <c r="BV18" s="422">
        <v>
4270840</v>
      </c>
      <c r="BW18" s="423"/>
      <c r="BX18" s="423"/>
      <c r="BY18" s="423"/>
      <c r="BZ18" s="423"/>
      <c r="CA18" s="423"/>
      <c r="CB18" s="423"/>
      <c r="CC18" s="424"/>
      <c r="CD18" s="191"/>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c r="A19" s="178"/>
      <c r="B19" s="472" t="s">
        <v>
159</v>
      </c>
      <c r="C19" s="473"/>
      <c r="D19" s="473"/>
      <c r="E19" s="474"/>
      <c r="F19" s="474"/>
      <c r="G19" s="474"/>
      <c r="H19" s="474"/>
      <c r="I19" s="474"/>
      <c r="J19" s="474"/>
      <c r="K19" s="474"/>
      <c r="L19" s="482">
        <v>
658</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
160</v>
      </c>
      <c r="AZ19" s="437"/>
      <c r="BA19" s="437"/>
      <c r="BB19" s="437"/>
      <c r="BC19" s="437"/>
      <c r="BD19" s="437"/>
      <c r="BE19" s="437"/>
      <c r="BF19" s="437"/>
      <c r="BG19" s="437"/>
      <c r="BH19" s="437"/>
      <c r="BI19" s="437"/>
      <c r="BJ19" s="437"/>
      <c r="BK19" s="437"/>
      <c r="BL19" s="437"/>
      <c r="BM19" s="438"/>
      <c r="BN19" s="422">
        <v>
6782864</v>
      </c>
      <c r="BO19" s="423"/>
      <c r="BP19" s="423"/>
      <c r="BQ19" s="423"/>
      <c r="BR19" s="423"/>
      <c r="BS19" s="423"/>
      <c r="BT19" s="423"/>
      <c r="BU19" s="424"/>
      <c r="BV19" s="422">
        <v>
6161939</v>
      </c>
      <c r="BW19" s="423"/>
      <c r="BX19" s="423"/>
      <c r="BY19" s="423"/>
      <c r="BZ19" s="423"/>
      <c r="CA19" s="423"/>
      <c r="CB19" s="423"/>
      <c r="CC19" s="424"/>
      <c r="CD19" s="191"/>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c r="A20" s="178"/>
      <c r="B20" s="472" t="s">
        <v>
161</v>
      </c>
      <c r="C20" s="473"/>
      <c r="D20" s="473"/>
      <c r="E20" s="474"/>
      <c r="F20" s="474"/>
      <c r="G20" s="474"/>
      <c r="H20" s="474"/>
      <c r="I20" s="474"/>
      <c r="J20" s="474"/>
      <c r="K20" s="474"/>
      <c r="L20" s="482">
        <v>
6596</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1"/>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c r="A21" s="178"/>
      <c r="B21" s="469" t="s">
        <v>
162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1"/>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c r="A22" s="178"/>
      <c r="B22" s="398" t="s">
        <v>
163</v>
      </c>
      <c r="C22" s="399"/>
      <c r="D22" s="400"/>
      <c r="E22" s="407" t="s">
        <v>
1</v>
      </c>
      <c r="F22" s="408"/>
      <c r="G22" s="408"/>
      <c r="H22" s="408"/>
      <c r="I22" s="408"/>
      <c r="J22" s="408"/>
      <c r="K22" s="409"/>
      <c r="L22" s="407" t="s">
        <v>
164</v>
      </c>
      <c r="M22" s="408"/>
      <c r="N22" s="408"/>
      <c r="O22" s="408"/>
      <c r="P22" s="409"/>
      <c r="Q22" s="413" t="s">
        <v>
165</v>
      </c>
      <c r="R22" s="414"/>
      <c r="S22" s="414"/>
      <c r="T22" s="414"/>
      <c r="U22" s="414"/>
      <c r="V22" s="415"/>
      <c r="W22" s="464" t="s">
        <v>
166</v>
      </c>
      <c r="X22" s="399"/>
      <c r="Y22" s="400"/>
      <c r="Z22" s="407" t="s">
        <v>
1</v>
      </c>
      <c r="AA22" s="408"/>
      <c r="AB22" s="408"/>
      <c r="AC22" s="408"/>
      <c r="AD22" s="408"/>
      <c r="AE22" s="408"/>
      <c r="AF22" s="408"/>
      <c r="AG22" s="409"/>
      <c r="AH22" s="425" t="s">
        <v>
167</v>
      </c>
      <c r="AI22" s="408"/>
      <c r="AJ22" s="408"/>
      <c r="AK22" s="408"/>
      <c r="AL22" s="409"/>
      <c r="AM22" s="425" t="s">
        <v>
168</v>
      </c>
      <c r="AN22" s="426"/>
      <c r="AO22" s="426"/>
      <c r="AP22" s="426"/>
      <c r="AQ22" s="426"/>
      <c r="AR22" s="427"/>
      <c r="AS22" s="413" t="s">
        <v>
165</v>
      </c>
      <c r="AT22" s="414"/>
      <c r="AU22" s="414"/>
      <c r="AV22" s="414"/>
      <c r="AW22" s="414"/>
      <c r="AX22" s="431"/>
      <c r="AY22" s="448" t="s">
        <v>
169</v>
      </c>
      <c r="AZ22" s="449"/>
      <c r="BA22" s="449"/>
      <c r="BB22" s="449"/>
      <c r="BC22" s="449"/>
      <c r="BD22" s="449"/>
      <c r="BE22" s="449"/>
      <c r="BF22" s="449"/>
      <c r="BG22" s="449"/>
      <c r="BH22" s="449"/>
      <c r="BI22" s="449"/>
      <c r="BJ22" s="449"/>
      <c r="BK22" s="449"/>
      <c r="BL22" s="449"/>
      <c r="BM22" s="450"/>
      <c r="BN22" s="451">
        <v>
9675511</v>
      </c>
      <c r="BO22" s="452"/>
      <c r="BP22" s="452"/>
      <c r="BQ22" s="452"/>
      <c r="BR22" s="452"/>
      <c r="BS22" s="452"/>
      <c r="BT22" s="452"/>
      <c r="BU22" s="453"/>
      <c r="BV22" s="451">
        <v>
9818275</v>
      </c>
      <c r="BW22" s="452"/>
      <c r="BX22" s="452"/>
      <c r="BY22" s="452"/>
      <c r="BZ22" s="452"/>
      <c r="CA22" s="452"/>
      <c r="CB22" s="452"/>
      <c r="CC22" s="453"/>
      <c r="CD22" s="191"/>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c r="A23" s="178"/>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
170</v>
      </c>
      <c r="AZ23" s="437"/>
      <c r="BA23" s="437"/>
      <c r="BB23" s="437"/>
      <c r="BC23" s="437"/>
      <c r="BD23" s="437"/>
      <c r="BE23" s="437"/>
      <c r="BF23" s="437"/>
      <c r="BG23" s="437"/>
      <c r="BH23" s="437"/>
      <c r="BI23" s="437"/>
      <c r="BJ23" s="437"/>
      <c r="BK23" s="437"/>
      <c r="BL23" s="437"/>
      <c r="BM23" s="438"/>
      <c r="BN23" s="422">
        <v>
7596871</v>
      </c>
      <c r="BO23" s="423"/>
      <c r="BP23" s="423"/>
      <c r="BQ23" s="423"/>
      <c r="BR23" s="423"/>
      <c r="BS23" s="423"/>
      <c r="BT23" s="423"/>
      <c r="BU23" s="424"/>
      <c r="BV23" s="422">
        <v>
7671745</v>
      </c>
      <c r="BW23" s="423"/>
      <c r="BX23" s="423"/>
      <c r="BY23" s="423"/>
      <c r="BZ23" s="423"/>
      <c r="CA23" s="423"/>
      <c r="CB23" s="423"/>
      <c r="CC23" s="424"/>
      <c r="CD23" s="191"/>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c r="A24" s="178"/>
      <c r="B24" s="401"/>
      <c r="C24" s="402"/>
      <c r="D24" s="403"/>
      <c r="E24" s="378" t="s">
        <v>
171</v>
      </c>
      <c r="F24" s="379"/>
      <c r="G24" s="379"/>
      <c r="H24" s="379"/>
      <c r="I24" s="379"/>
      <c r="J24" s="379"/>
      <c r="K24" s="380"/>
      <c r="L24" s="375">
        <v>
1</v>
      </c>
      <c r="M24" s="376"/>
      <c r="N24" s="376"/>
      <c r="O24" s="376"/>
      <c r="P24" s="377"/>
      <c r="Q24" s="375">
        <v>
8210</v>
      </c>
      <c r="R24" s="376"/>
      <c r="S24" s="376"/>
      <c r="T24" s="376"/>
      <c r="U24" s="376"/>
      <c r="V24" s="377"/>
      <c r="W24" s="465"/>
      <c r="X24" s="402"/>
      <c r="Y24" s="403"/>
      <c r="Z24" s="378" t="s">
        <v>
172</v>
      </c>
      <c r="AA24" s="379"/>
      <c r="AB24" s="379"/>
      <c r="AC24" s="379"/>
      <c r="AD24" s="379"/>
      <c r="AE24" s="379"/>
      <c r="AF24" s="379"/>
      <c r="AG24" s="380"/>
      <c r="AH24" s="375">
        <v>
202</v>
      </c>
      <c r="AI24" s="376"/>
      <c r="AJ24" s="376"/>
      <c r="AK24" s="376"/>
      <c r="AL24" s="377"/>
      <c r="AM24" s="375">
        <v>
584992</v>
      </c>
      <c r="AN24" s="376"/>
      <c r="AO24" s="376"/>
      <c r="AP24" s="376"/>
      <c r="AQ24" s="376"/>
      <c r="AR24" s="377"/>
      <c r="AS24" s="375">
        <v>
2896</v>
      </c>
      <c r="AT24" s="376"/>
      <c r="AU24" s="376"/>
      <c r="AV24" s="376"/>
      <c r="AW24" s="376"/>
      <c r="AX24" s="435"/>
      <c r="AY24" s="395" t="s">
        <v>
173</v>
      </c>
      <c r="AZ24" s="396"/>
      <c r="BA24" s="396"/>
      <c r="BB24" s="396"/>
      <c r="BC24" s="396"/>
      <c r="BD24" s="396"/>
      <c r="BE24" s="396"/>
      <c r="BF24" s="396"/>
      <c r="BG24" s="396"/>
      <c r="BH24" s="396"/>
      <c r="BI24" s="396"/>
      <c r="BJ24" s="396"/>
      <c r="BK24" s="396"/>
      <c r="BL24" s="396"/>
      <c r="BM24" s="397"/>
      <c r="BN24" s="422">
        <v>
5703720</v>
      </c>
      <c r="BO24" s="423"/>
      <c r="BP24" s="423"/>
      <c r="BQ24" s="423"/>
      <c r="BR24" s="423"/>
      <c r="BS24" s="423"/>
      <c r="BT24" s="423"/>
      <c r="BU24" s="424"/>
      <c r="BV24" s="422">
        <v>
5842742</v>
      </c>
      <c r="BW24" s="423"/>
      <c r="BX24" s="423"/>
      <c r="BY24" s="423"/>
      <c r="BZ24" s="423"/>
      <c r="CA24" s="423"/>
      <c r="CB24" s="423"/>
      <c r="CC24" s="424"/>
      <c r="CD24" s="191"/>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c r="A25" s="178"/>
      <c r="B25" s="401"/>
      <c r="C25" s="402"/>
      <c r="D25" s="403"/>
      <c r="E25" s="378" t="s">
        <v>
174</v>
      </c>
      <c r="F25" s="379"/>
      <c r="G25" s="379"/>
      <c r="H25" s="379"/>
      <c r="I25" s="379"/>
      <c r="J25" s="379"/>
      <c r="K25" s="380"/>
      <c r="L25" s="375">
        <v>
1</v>
      </c>
      <c r="M25" s="376"/>
      <c r="N25" s="376"/>
      <c r="O25" s="376"/>
      <c r="P25" s="377"/>
      <c r="Q25" s="375">
        <v>
6320</v>
      </c>
      <c r="R25" s="376"/>
      <c r="S25" s="376"/>
      <c r="T25" s="376"/>
      <c r="U25" s="376"/>
      <c r="V25" s="377"/>
      <c r="W25" s="465"/>
      <c r="X25" s="402"/>
      <c r="Y25" s="403"/>
      <c r="Z25" s="378" t="s">
        <v>
175</v>
      </c>
      <c r="AA25" s="379"/>
      <c r="AB25" s="379"/>
      <c r="AC25" s="379"/>
      <c r="AD25" s="379"/>
      <c r="AE25" s="379"/>
      <c r="AF25" s="379"/>
      <c r="AG25" s="380"/>
      <c r="AH25" s="375">
        <v>
46</v>
      </c>
      <c r="AI25" s="376"/>
      <c r="AJ25" s="376"/>
      <c r="AK25" s="376"/>
      <c r="AL25" s="377"/>
      <c r="AM25" s="375">
        <v>
126040</v>
      </c>
      <c r="AN25" s="376"/>
      <c r="AO25" s="376"/>
      <c r="AP25" s="376"/>
      <c r="AQ25" s="376"/>
      <c r="AR25" s="377"/>
      <c r="AS25" s="375">
        <v>
2740</v>
      </c>
      <c r="AT25" s="376"/>
      <c r="AU25" s="376"/>
      <c r="AV25" s="376"/>
      <c r="AW25" s="376"/>
      <c r="AX25" s="435"/>
      <c r="AY25" s="448" t="s">
        <v>
176</v>
      </c>
      <c r="AZ25" s="449"/>
      <c r="BA25" s="449"/>
      <c r="BB25" s="449"/>
      <c r="BC25" s="449"/>
      <c r="BD25" s="449"/>
      <c r="BE25" s="449"/>
      <c r="BF25" s="449"/>
      <c r="BG25" s="449"/>
      <c r="BH25" s="449"/>
      <c r="BI25" s="449"/>
      <c r="BJ25" s="449"/>
      <c r="BK25" s="449"/>
      <c r="BL25" s="449"/>
      <c r="BM25" s="450"/>
      <c r="BN25" s="451">
        <v>
49178</v>
      </c>
      <c r="BO25" s="452"/>
      <c r="BP25" s="452"/>
      <c r="BQ25" s="452"/>
      <c r="BR25" s="452"/>
      <c r="BS25" s="452"/>
      <c r="BT25" s="452"/>
      <c r="BU25" s="453"/>
      <c r="BV25" s="451">
        <v>
189019</v>
      </c>
      <c r="BW25" s="452"/>
      <c r="BX25" s="452"/>
      <c r="BY25" s="452"/>
      <c r="BZ25" s="452"/>
      <c r="CA25" s="452"/>
      <c r="CB25" s="452"/>
      <c r="CC25" s="453"/>
      <c r="CD25" s="191"/>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c r="A26" s="178"/>
      <c r="B26" s="401"/>
      <c r="C26" s="402"/>
      <c r="D26" s="403"/>
      <c r="E26" s="378" t="s">
        <v>
177</v>
      </c>
      <c r="F26" s="379"/>
      <c r="G26" s="379"/>
      <c r="H26" s="379"/>
      <c r="I26" s="379"/>
      <c r="J26" s="379"/>
      <c r="K26" s="380"/>
      <c r="L26" s="375">
        <v>
1</v>
      </c>
      <c r="M26" s="376"/>
      <c r="N26" s="376"/>
      <c r="O26" s="376"/>
      <c r="P26" s="377"/>
      <c r="Q26" s="375">
        <v>
5580</v>
      </c>
      <c r="R26" s="376"/>
      <c r="S26" s="376"/>
      <c r="T26" s="376"/>
      <c r="U26" s="376"/>
      <c r="V26" s="377"/>
      <c r="W26" s="465"/>
      <c r="X26" s="402"/>
      <c r="Y26" s="403"/>
      <c r="Z26" s="378" t="s">
        <v>
178</v>
      </c>
      <c r="AA26" s="433"/>
      <c r="AB26" s="433"/>
      <c r="AC26" s="433"/>
      <c r="AD26" s="433"/>
      <c r="AE26" s="433"/>
      <c r="AF26" s="433"/>
      <c r="AG26" s="434"/>
      <c r="AH26" s="375">
        <v>
2</v>
      </c>
      <c r="AI26" s="376"/>
      <c r="AJ26" s="376"/>
      <c r="AK26" s="376"/>
      <c r="AL26" s="377"/>
      <c r="AM26" s="375" t="s">
        <v>
179</v>
      </c>
      <c r="AN26" s="376"/>
      <c r="AO26" s="376"/>
      <c r="AP26" s="376"/>
      <c r="AQ26" s="376"/>
      <c r="AR26" s="377"/>
      <c r="AS26" s="375" t="s">
        <v>
179</v>
      </c>
      <c r="AT26" s="376"/>
      <c r="AU26" s="376"/>
      <c r="AV26" s="376"/>
      <c r="AW26" s="376"/>
      <c r="AX26" s="435"/>
      <c r="AY26" s="462" t="s">
        <v>
180</v>
      </c>
      <c r="AZ26" s="382"/>
      <c r="BA26" s="382"/>
      <c r="BB26" s="382"/>
      <c r="BC26" s="382"/>
      <c r="BD26" s="382"/>
      <c r="BE26" s="382"/>
      <c r="BF26" s="382"/>
      <c r="BG26" s="382"/>
      <c r="BH26" s="382"/>
      <c r="BI26" s="382"/>
      <c r="BJ26" s="382"/>
      <c r="BK26" s="382"/>
      <c r="BL26" s="382"/>
      <c r="BM26" s="463"/>
      <c r="BN26" s="422" t="s">
        <v>
181</v>
      </c>
      <c r="BO26" s="423"/>
      <c r="BP26" s="423"/>
      <c r="BQ26" s="423"/>
      <c r="BR26" s="423"/>
      <c r="BS26" s="423"/>
      <c r="BT26" s="423"/>
      <c r="BU26" s="424"/>
      <c r="BV26" s="422" t="s">
        <v>
181</v>
      </c>
      <c r="BW26" s="423"/>
      <c r="BX26" s="423"/>
      <c r="BY26" s="423"/>
      <c r="BZ26" s="423"/>
      <c r="CA26" s="423"/>
      <c r="CB26" s="423"/>
      <c r="CC26" s="424"/>
      <c r="CD26" s="191"/>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c r="A27" s="178"/>
      <c r="B27" s="401"/>
      <c r="C27" s="402"/>
      <c r="D27" s="403"/>
      <c r="E27" s="378" t="s">
        <v>
182</v>
      </c>
      <c r="F27" s="379"/>
      <c r="G27" s="379"/>
      <c r="H27" s="379"/>
      <c r="I27" s="379"/>
      <c r="J27" s="379"/>
      <c r="K27" s="380"/>
      <c r="L27" s="375">
        <v>
1</v>
      </c>
      <c r="M27" s="376"/>
      <c r="N27" s="376"/>
      <c r="O27" s="376"/>
      <c r="P27" s="377"/>
      <c r="Q27" s="375">
        <v>
3430</v>
      </c>
      <c r="R27" s="376"/>
      <c r="S27" s="376"/>
      <c r="T27" s="376"/>
      <c r="U27" s="376"/>
      <c r="V27" s="377"/>
      <c r="W27" s="465"/>
      <c r="X27" s="402"/>
      <c r="Y27" s="403"/>
      <c r="Z27" s="378" t="s">
        <v>
183</v>
      </c>
      <c r="AA27" s="379"/>
      <c r="AB27" s="379"/>
      <c r="AC27" s="379"/>
      <c r="AD27" s="379"/>
      <c r="AE27" s="379"/>
      <c r="AF27" s="379"/>
      <c r="AG27" s="380"/>
      <c r="AH27" s="375">
        <v>
2</v>
      </c>
      <c r="AI27" s="376"/>
      <c r="AJ27" s="376"/>
      <c r="AK27" s="376"/>
      <c r="AL27" s="377"/>
      <c r="AM27" s="375" t="s">
        <v>
184</v>
      </c>
      <c r="AN27" s="376"/>
      <c r="AO27" s="376"/>
      <c r="AP27" s="376"/>
      <c r="AQ27" s="376"/>
      <c r="AR27" s="377"/>
      <c r="AS27" s="375" t="s">
        <v>
179</v>
      </c>
      <c r="AT27" s="376"/>
      <c r="AU27" s="376"/>
      <c r="AV27" s="376"/>
      <c r="AW27" s="376"/>
      <c r="AX27" s="435"/>
      <c r="AY27" s="459" t="s">
        <v>
185</v>
      </c>
      <c r="AZ27" s="460"/>
      <c r="BA27" s="460"/>
      <c r="BB27" s="460"/>
      <c r="BC27" s="460"/>
      <c r="BD27" s="460"/>
      <c r="BE27" s="460"/>
      <c r="BF27" s="460"/>
      <c r="BG27" s="460"/>
      <c r="BH27" s="460"/>
      <c r="BI27" s="460"/>
      <c r="BJ27" s="460"/>
      <c r="BK27" s="460"/>
      <c r="BL27" s="460"/>
      <c r="BM27" s="461"/>
      <c r="BN27" s="456">
        <v>
192102</v>
      </c>
      <c r="BO27" s="457"/>
      <c r="BP27" s="457"/>
      <c r="BQ27" s="457"/>
      <c r="BR27" s="457"/>
      <c r="BS27" s="457"/>
      <c r="BT27" s="457"/>
      <c r="BU27" s="458"/>
      <c r="BV27" s="456">
        <v>
192102</v>
      </c>
      <c r="BW27" s="457"/>
      <c r="BX27" s="457"/>
      <c r="BY27" s="457"/>
      <c r="BZ27" s="457"/>
      <c r="CA27" s="457"/>
      <c r="CB27" s="457"/>
      <c r="CC27" s="458"/>
      <c r="CD27" s="193"/>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c r="A28" s="178"/>
      <c r="B28" s="401"/>
      <c r="C28" s="402"/>
      <c r="D28" s="403"/>
      <c r="E28" s="378" t="s">
        <v>
186</v>
      </c>
      <c r="F28" s="379"/>
      <c r="G28" s="379"/>
      <c r="H28" s="379"/>
      <c r="I28" s="379"/>
      <c r="J28" s="379"/>
      <c r="K28" s="380"/>
      <c r="L28" s="375">
        <v>
1</v>
      </c>
      <c r="M28" s="376"/>
      <c r="N28" s="376"/>
      <c r="O28" s="376"/>
      <c r="P28" s="377"/>
      <c r="Q28" s="375">
        <v>
3000</v>
      </c>
      <c r="R28" s="376"/>
      <c r="S28" s="376"/>
      <c r="T28" s="376"/>
      <c r="U28" s="376"/>
      <c r="V28" s="377"/>
      <c r="W28" s="465"/>
      <c r="X28" s="402"/>
      <c r="Y28" s="403"/>
      <c r="Z28" s="378" t="s">
        <v>
187</v>
      </c>
      <c r="AA28" s="379"/>
      <c r="AB28" s="379"/>
      <c r="AC28" s="379"/>
      <c r="AD28" s="379"/>
      <c r="AE28" s="379"/>
      <c r="AF28" s="379"/>
      <c r="AG28" s="380"/>
      <c r="AH28" s="375" t="s">
        <v>
181</v>
      </c>
      <c r="AI28" s="376"/>
      <c r="AJ28" s="376"/>
      <c r="AK28" s="376"/>
      <c r="AL28" s="377"/>
      <c r="AM28" s="375" t="s">
        <v>
181</v>
      </c>
      <c r="AN28" s="376"/>
      <c r="AO28" s="376"/>
      <c r="AP28" s="376"/>
      <c r="AQ28" s="376"/>
      <c r="AR28" s="377"/>
      <c r="AS28" s="375" t="s">
        <v>
181</v>
      </c>
      <c r="AT28" s="376"/>
      <c r="AU28" s="376"/>
      <c r="AV28" s="376"/>
      <c r="AW28" s="376"/>
      <c r="AX28" s="435"/>
      <c r="AY28" s="439" t="s">
        <v>
188</v>
      </c>
      <c r="AZ28" s="440"/>
      <c r="BA28" s="440"/>
      <c r="BB28" s="441"/>
      <c r="BC28" s="448" t="s">
        <v>
48</v>
      </c>
      <c r="BD28" s="449"/>
      <c r="BE28" s="449"/>
      <c r="BF28" s="449"/>
      <c r="BG28" s="449"/>
      <c r="BH28" s="449"/>
      <c r="BI28" s="449"/>
      <c r="BJ28" s="449"/>
      <c r="BK28" s="449"/>
      <c r="BL28" s="449"/>
      <c r="BM28" s="450"/>
      <c r="BN28" s="451">
        <v>
469498</v>
      </c>
      <c r="BO28" s="452"/>
      <c r="BP28" s="452"/>
      <c r="BQ28" s="452"/>
      <c r="BR28" s="452"/>
      <c r="BS28" s="452"/>
      <c r="BT28" s="452"/>
      <c r="BU28" s="453"/>
      <c r="BV28" s="451">
        <v>
469496</v>
      </c>
      <c r="BW28" s="452"/>
      <c r="BX28" s="452"/>
      <c r="BY28" s="452"/>
      <c r="BZ28" s="452"/>
      <c r="CA28" s="452"/>
      <c r="CB28" s="452"/>
      <c r="CC28" s="453"/>
      <c r="CD28" s="191"/>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c r="A29" s="178"/>
      <c r="B29" s="401"/>
      <c r="C29" s="402"/>
      <c r="D29" s="403"/>
      <c r="E29" s="378" t="s">
        <v>
189</v>
      </c>
      <c r="F29" s="379"/>
      <c r="G29" s="379"/>
      <c r="H29" s="379"/>
      <c r="I29" s="379"/>
      <c r="J29" s="379"/>
      <c r="K29" s="380"/>
      <c r="L29" s="375">
        <v>
10</v>
      </c>
      <c r="M29" s="376"/>
      <c r="N29" s="376"/>
      <c r="O29" s="376"/>
      <c r="P29" s="377"/>
      <c r="Q29" s="375">
        <v>
2750</v>
      </c>
      <c r="R29" s="376"/>
      <c r="S29" s="376"/>
      <c r="T29" s="376"/>
      <c r="U29" s="376"/>
      <c r="V29" s="377"/>
      <c r="W29" s="466"/>
      <c r="X29" s="467"/>
      <c r="Y29" s="468"/>
      <c r="Z29" s="378" t="s">
        <v>
190</v>
      </c>
      <c r="AA29" s="379"/>
      <c r="AB29" s="379"/>
      <c r="AC29" s="379"/>
      <c r="AD29" s="379"/>
      <c r="AE29" s="379"/>
      <c r="AF29" s="379"/>
      <c r="AG29" s="380"/>
      <c r="AH29" s="375">
        <v>
204</v>
      </c>
      <c r="AI29" s="376"/>
      <c r="AJ29" s="376"/>
      <c r="AK29" s="376"/>
      <c r="AL29" s="377"/>
      <c r="AM29" s="375">
        <v>
590090</v>
      </c>
      <c r="AN29" s="376"/>
      <c r="AO29" s="376"/>
      <c r="AP29" s="376"/>
      <c r="AQ29" s="376"/>
      <c r="AR29" s="377"/>
      <c r="AS29" s="375">
        <v>
2893</v>
      </c>
      <c r="AT29" s="376"/>
      <c r="AU29" s="376"/>
      <c r="AV29" s="376"/>
      <c r="AW29" s="376"/>
      <c r="AX29" s="435"/>
      <c r="AY29" s="442"/>
      <c r="AZ29" s="443"/>
      <c r="BA29" s="443"/>
      <c r="BB29" s="444"/>
      <c r="BC29" s="436" t="s">
        <v>
191</v>
      </c>
      <c r="BD29" s="437"/>
      <c r="BE29" s="437"/>
      <c r="BF29" s="437"/>
      <c r="BG29" s="437"/>
      <c r="BH29" s="437"/>
      <c r="BI29" s="437"/>
      <c r="BJ29" s="437"/>
      <c r="BK29" s="437"/>
      <c r="BL29" s="437"/>
      <c r="BM29" s="438"/>
      <c r="BN29" s="422">
        <v>
206713</v>
      </c>
      <c r="BO29" s="423"/>
      <c r="BP29" s="423"/>
      <c r="BQ29" s="423"/>
      <c r="BR29" s="423"/>
      <c r="BS29" s="423"/>
      <c r="BT29" s="423"/>
      <c r="BU29" s="424"/>
      <c r="BV29" s="422">
        <v>
113925</v>
      </c>
      <c r="BW29" s="423"/>
      <c r="BX29" s="423"/>
      <c r="BY29" s="423"/>
      <c r="BZ29" s="423"/>
      <c r="CA29" s="423"/>
      <c r="CB29" s="423"/>
      <c r="CC29" s="424"/>
      <c r="CD29" s="193"/>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c r="A30" s="178"/>
      <c r="B30" s="404"/>
      <c r="C30" s="405"/>
      <c r="D30" s="406"/>
      <c r="E30" s="383"/>
      <c r="F30" s="384"/>
      <c r="G30" s="384"/>
      <c r="H30" s="384"/>
      <c r="I30" s="384"/>
      <c r="J30" s="384"/>
      <c r="K30" s="385"/>
      <c r="L30" s="386"/>
      <c r="M30" s="387"/>
      <c r="N30" s="387"/>
      <c r="O30" s="387"/>
      <c r="P30" s="388"/>
      <c r="Q30" s="386"/>
      <c r="R30" s="387"/>
      <c r="S30" s="387"/>
      <c r="T30" s="387"/>
      <c r="U30" s="387"/>
      <c r="V30" s="388"/>
      <c r="W30" s="389" t="s">
        <v>
192</v>
      </c>
      <c r="X30" s="390"/>
      <c r="Y30" s="390"/>
      <c r="Z30" s="390"/>
      <c r="AA30" s="390"/>
      <c r="AB30" s="390"/>
      <c r="AC30" s="390"/>
      <c r="AD30" s="390"/>
      <c r="AE30" s="390"/>
      <c r="AF30" s="390"/>
      <c r="AG30" s="391"/>
      <c r="AH30" s="392">
        <v>
96.9</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
50</v>
      </c>
      <c r="BD30" s="396"/>
      <c r="BE30" s="396"/>
      <c r="BF30" s="396"/>
      <c r="BG30" s="396"/>
      <c r="BH30" s="396"/>
      <c r="BI30" s="396"/>
      <c r="BJ30" s="396"/>
      <c r="BK30" s="396"/>
      <c r="BL30" s="396"/>
      <c r="BM30" s="397"/>
      <c r="BN30" s="456">
        <v>
664427</v>
      </c>
      <c r="BO30" s="457"/>
      <c r="BP30" s="457"/>
      <c r="BQ30" s="457"/>
      <c r="BR30" s="457"/>
      <c r="BS30" s="457"/>
      <c r="BT30" s="457"/>
      <c r="BU30" s="458"/>
      <c r="BV30" s="456">
        <v>
505418</v>
      </c>
      <c r="BW30" s="457"/>
      <c r="BX30" s="457"/>
      <c r="BY30" s="457"/>
      <c r="BZ30" s="457"/>
      <c r="CA30" s="457"/>
      <c r="CB30" s="457"/>
      <c r="CC30" s="45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81" t="s">
        <v>
193</v>
      </c>
      <c r="D32" s="381"/>
      <c r="E32" s="381"/>
      <c r="F32" s="381"/>
      <c r="G32" s="381"/>
      <c r="H32" s="381"/>
      <c r="I32" s="381"/>
      <c r="J32" s="381"/>
      <c r="K32" s="381"/>
      <c r="L32" s="381"/>
      <c r="M32" s="381"/>
      <c r="N32" s="381"/>
      <c r="O32" s="381"/>
      <c r="P32" s="381"/>
      <c r="Q32" s="381"/>
      <c r="R32" s="381"/>
      <c r="S32" s="381"/>
      <c r="U32" s="382" t="s">
        <v>
194</v>
      </c>
      <c r="V32" s="382"/>
      <c r="W32" s="382"/>
      <c r="X32" s="382"/>
      <c r="Y32" s="382"/>
      <c r="Z32" s="382"/>
      <c r="AA32" s="382"/>
      <c r="AB32" s="382"/>
      <c r="AC32" s="382"/>
      <c r="AD32" s="382"/>
      <c r="AE32" s="382"/>
      <c r="AF32" s="382"/>
      <c r="AG32" s="382"/>
      <c r="AH32" s="382"/>
      <c r="AI32" s="382"/>
      <c r="AJ32" s="382"/>
      <c r="AK32" s="382"/>
      <c r="AM32" s="382" t="s">
        <v>
195</v>
      </c>
      <c r="AN32" s="382"/>
      <c r="AO32" s="382"/>
      <c r="AP32" s="382"/>
      <c r="AQ32" s="382"/>
      <c r="AR32" s="382"/>
      <c r="AS32" s="382"/>
      <c r="AT32" s="382"/>
      <c r="AU32" s="382"/>
      <c r="AV32" s="382"/>
      <c r="AW32" s="382"/>
      <c r="AX32" s="382"/>
      <c r="AY32" s="382"/>
      <c r="AZ32" s="382"/>
      <c r="BA32" s="382"/>
      <c r="BB32" s="382"/>
      <c r="BC32" s="382"/>
      <c r="BE32" s="382" t="s">
        <v>
196</v>
      </c>
      <c r="BF32" s="382"/>
      <c r="BG32" s="382"/>
      <c r="BH32" s="382"/>
      <c r="BI32" s="382"/>
      <c r="BJ32" s="382"/>
      <c r="BK32" s="382"/>
      <c r="BL32" s="382"/>
      <c r="BM32" s="382"/>
      <c r="BN32" s="382"/>
      <c r="BO32" s="382"/>
      <c r="BP32" s="382"/>
      <c r="BQ32" s="382"/>
      <c r="BR32" s="382"/>
      <c r="BS32" s="382"/>
      <c r="BT32" s="382"/>
      <c r="BU32" s="382"/>
      <c r="BW32" s="382" t="s">
        <v>
197</v>
      </c>
      <c r="BX32" s="382"/>
      <c r="BY32" s="382"/>
      <c r="BZ32" s="382"/>
      <c r="CA32" s="382"/>
      <c r="CB32" s="382"/>
      <c r="CC32" s="382"/>
      <c r="CD32" s="382"/>
      <c r="CE32" s="382"/>
      <c r="CF32" s="382"/>
      <c r="CG32" s="382"/>
      <c r="CH32" s="382"/>
      <c r="CI32" s="382"/>
      <c r="CJ32" s="382"/>
      <c r="CK32" s="382"/>
      <c r="CL32" s="382"/>
      <c r="CM32" s="382"/>
      <c r="CO32" s="382" t="s">
        <v>
198</v>
      </c>
      <c r="CP32" s="382"/>
      <c r="CQ32" s="382"/>
      <c r="CR32" s="382"/>
      <c r="CS32" s="382"/>
      <c r="CT32" s="382"/>
      <c r="CU32" s="382"/>
      <c r="CV32" s="382"/>
      <c r="CW32" s="382"/>
      <c r="CX32" s="382"/>
      <c r="CY32" s="382"/>
      <c r="CZ32" s="382"/>
      <c r="DA32" s="382"/>
      <c r="DB32" s="382"/>
      <c r="DC32" s="382"/>
      <c r="DD32" s="382"/>
      <c r="DE32" s="382"/>
      <c r="DI32" s="201"/>
    </row>
    <row r="33" spans="1:113" ht="13.5" customHeight="1">
      <c r="A33" s="178"/>
      <c r="B33" s="202"/>
      <c r="C33" s="374" t="s">
        <v>
199</v>
      </c>
      <c r="D33" s="374"/>
      <c r="E33" s="373" t="s">
        <v>
200</v>
      </c>
      <c r="F33" s="373"/>
      <c r="G33" s="373"/>
      <c r="H33" s="373"/>
      <c r="I33" s="373"/>
      <c r="J33" s="373"/>
      <c r="K33" s="373"/>
      <c r="L33" s="373"/>
      <c r="M33" s="373"/>
      <c r="N33" s="373"/>
      <c r="O33" s="373"/>
      <c r="P33" s="373"/>
      <c r="Q33" s="373"/>
      <c r="R33" s="373"/>
      <c r="S33" s="373"/>
      <c r="T33" s="203"/>
      <c r="U33" s="374" t="s">
        <v>
199</v>
      </c>
      <c r="V33" s="374"/>
      <c r="W33" s="373" t="s">
        <v>
200</v>
      </c>
      <c r="X33" s="373"/>
      <c r="Y33" s="373"/>
      <c r="Z33" s="373"/>
      <c r="AA33" s="373"/>
      <c r="AB33" s="373"/>
      <c r="AC33" s="373"/>
      <c r="AD33" s="373"/>
      <c r="AE33" s="373"/>
      <c r="AF33" s="373"/>
      <c r="AG33" s="373"/>
      <c r="AH33" s="373"/>
      <c r="AI33" s="373"/>
      <c r="AJ33" s="373"/>
      <c r="AK33" s="373"/>
      <c r="AL33" s="203"/>
      <c r="AM33" s="374" t="s">
        <v>
199</v>
      </c>
      <c r="AN33" s="374"/>
      <c r="AO33" s="373" t="s">
        <v>
200</v>
      </c>
      <c r="AP33" s="373"/>
      <c r="AQ33" s="373"/>
      <c r="AR33" s="373"/>
      <c r="AS33" s="373"/>
      <c r="AT33" s="373"/>
      <c r="AU33" s="373"/>
      <c r="AV33" s="373"/>
      <c r="AW33" s="373"/>
      <c r="AX33" s="373"/>
      <c r="AY33" s="373"/>
      <c r="AZ33" s="373"/>
      <c r="BA33" s="373"/>
      <c r="BB33" s="373"/>
      <c r="BC33" s="373"/>
      <c r="BD33" s="204"/>
      <c r="BE33" s="373" t="s">
        <v>
201</v>
      </c>
      <c r="BF33" s="373"/>
      <c r="BG33" s="373" t="s">
        <v>
202</v>
      </c>
      <c r="BH33" s="373"/>
      <c r="BI33" s="373"/>
      <c r="BJ33" s="373"/>
      <c r="BK33" s="373"/>
      <c r="BL33" s="373"/>
      <c r="BM33" s="373"/>
      <c r="BN33" s="373"/>
      <c r="BO33" s="373"/>
      <c r="BP33" s="373"/>
      <c r="BQ33" s="373"/>
      <c r="BR33" s="373"/>
      <c r="BS33" s="373"/>
      <c r="BT33" s="373"/>
      <c r="BU33" s="373"/>
      <c r="BV33" s="204"/>
      <c r="BW33" s="374" t="s">
        <v>
201</v>
      </c>
      <c r="BX33" s="374"/>
      <c r="BY33" s="373" t="s">
        <v>
203</v>
      </c>
      <c r="BZ33" s="373"/>
      <c r="CA33" s="373"/>
      <c r="CB33" s="373"/>
      <c r="CC33" s="373"/>
      <c r="CD33" s="373"/>
      <c r="CE33" s="373"/>
      <c r="CF33" s="373"/>
      <c r="CG33" s="373"/>
      <c r="CH33" s="373"/>
      <c r="CI33" s="373"/>
      <c r="CJ33" s="373"/>
      <c r="CK33" s="373"/>
      <c r="CL33" s="373"/>
      <c r="CM33" s="373"/>
      <c r="CN33" s="203"/>
      <c r="CO33" s="374" t="s">
        <v>
199</v>
      </c>
      <c r="CP33" s="374"/>
      <c r="CQ33" s="373" t="s">
        <v>
204</v>
      </c>
      <c r="CR33" s="373"/>
      <c r="CS33" s="373"/>
      <c r="CT33" s="373"/>
      <c r="CU33" s="373"/>
      <c r="CV33" s="373"/>
      <c r="CW33" s="373"/>
      <c r="CX33" s="373"/>
      <c r="CY33" s="373"/>
      <c r="CZ33" s="373"/>
      <c r="DA33" s="373"/>
      <c r="DB33" s="373"/>
      <c r="DC33" s="373"/>
      <c r="DD33" s="373"/>
      <c r="DE33" s="373"/>
      <c r="DF33" s="203"/>
      <c r="DG33" s="372" t="s">
        <v>
205</v>
      </c>
      <c r="DH33" s="372"/>
      <c r="DI33" s="205"/>
    </row>
    <row r="34" spans="1:113" ht="32.25" customHeight="1">
      <c r="A34" s="178"/>
      <c r="B34" s="202"/>
      <c r="C34" s="370">
        <f>
IF(E34="","",1)</f>
        <v>
1</v>
      </c>
      <c r="D34" s="370"/>
      <c r="E34" s="371" t="str">
        <f>
IF('各会計、関係団体の財政状況及び健全化判断比率'!B7="","",'各会計、関係団体の財政状況及び健全化判断比率'!B7)</f>
        <v>
一般会計</v>
      </c>
      <c r="F34" s="371"/>
      <c r="G34" s="371"/>
      <c r="H34" s="371"/>
      <c r="I34" s="371"/>
      <c r="J34" s="371"/>
      <c r="K34" s="371"/>
      <c r="L34" s="371"/>
      <c r="M34" s="371"/>
      <c r="N34" s="371"/>
      <c r="O34" s="371"/>
      <c r="P34" s="371"/>
      <c r="Q34" s="371"/>
      <c r="R34" s="371"/>
      <c r="S34" s="371"/>
      <c r="T34" s="178"/>
      <c r="U34" s="370">
        <f>
IF(W34="","",MAX(C34:D43)+1)</f>
        <v>
4</v>
      </c>
      <c r="V34" s="370"/>
      <c r="W34" s="371" t="str">
        <f>
IF('各会計、関係団体の財政状況及び健全化判断比率'!B28="","",'各会計、関係団体の財政状況及び健全化判断比率'!B28)</f>
        <v>
国民健康保険特別会計</v>
      </c>
      <c r="X34" s="371"/>
      <c r="Y34" s="371"/>
      <c r="Z34" s="371"/>
      <c r="AA34" s="371"/>
      <c r="AB34" s="371"/>
      <c r="AC34" s="371"/>
      <c r="AD34" s="371"/>
      <c r="AE34" s="371"/>
      <c r="AF34" s="371"/>
      <c r="AG34" s="371"/>
      <c r="AH34" s="371"/>
      <c r="AI34" s="371"/>
      <c r="AJ34" s="371"/>
      <c r="AK34" s="371"/>
      <c r="AL34" s="178"/>
      <c r="AM34" s="370">
        <f>
IF(AO34="","",MAX(C34:D43,U34:V43)+1)</f>
        <v>
7</v>
      </c>
      <c r="AN34" s="370"/>
      <c r="AO34" s="371" t="str">
        <f>
IF('各会計、関係団体の財政状況及び健全化判断比率'!B31="","",'各会計、関係団体の財政状況及び健全化判断比率'!B31)</f>
        <v>
水道事業会計</v>
      </c>
      <c r="AP34" s="371"/>
      <c r="AQ34" s="371"/>
      <c r="AR34" s="371"/>
      <c r="AS34" s="371"/>
      <c r="AT34" s="371"/>
      <c r="AU34" s="371"/>
      <c r="AV34" s="371"/>
      <c r="AW34" s="371"/>
      <c r="AX34" s="371"/>
      <c r="AY34" s="371"/>
      <c r="AZ34" s="371"/>
      <c r="BA34" s="371"/>
      <c r="BB34" s="371"/>
      <c r="BC34" s="371"/>
      <c r="BD34" s="178"/>
      <c r="BE34" s="370">
        <f>
IF(BG34="","",MAX(C34:D43,U34:V43,AM34:AN43)+1)</f>
        <v>
8</v>
      </c>
      <c r="BF34" s="370"/>
      <c r="BG34" s="371" t="str">
        <f>
IF('各会計、関係団体の財政状況及び健全化判断比率'!B32="","",'各会計、関係団体の財政状況及び健全化判断比率'!B32)</f>
        <v>
地方卸売市場事業特別会計</v>
      </c>
      <c r="BH34" s="371"/>
      <c r="BI34" s="371"/>
      <c r="BJ34" s="371"/>
      <c r="BK34" s="371"/>
      <c r="BL34" s="371"/>
      <c r="BM34" s="371"/>
      <c r="BN34" s="371"/>
      <c r="BO34" s="371"/>
      <c r="BP34" s="371"/>
      <c r="BQ34" s="371"/>
      <c r="BR34" s="371"/>
      <c r="BS34" s="371"/>
      <c r="BT34" s="371"/>
      <c r="BU34" s="371"/>
      <c r="BV34" s="178"/>
      <c r="BW34" s="370">
        <f>
IF(BY34="","",MAX(C34:D43,U34:V43,AM34:AN43,BE34:BF43)+1)</f>
        <v>
10</v>
      </c>
      <c r="BX34" s="370"/>
      <c r="BY34" s="371" t="str">
        <f>
IF('各会計、関係団体の財政状況及び健全化判断比率'!B68="","",'各会計、関係団体の財政状況及び健全化判断比率'!B68)</f>
        <v>
茨城県市町村総合事務組合（一般会計）</v>
      </c>
      <c r="BZ34" s="371"/>
      <c r="CA34" s="371"/>
      <c r="CB34" s="371"/>
      <c r="CC34" s="371"/>
      <c r="CD34" s="371"/>
      <c r="CE34" s="371"/>
      <c r="CF34" s="371"/>
      <c r="CG34" s="371"/>
      <c r="CH34" s="371"/>
      <c r="CI34" s="371"/>
      <c r="CJ34" s="371"/>
      <c r="CK34" s="371"/>
      <c r="CL34" s="371"/>
      <c r="CM34" s="371"/>
      <c r="CN34" s="178"/>
      <c r="CO34" s="370">
        <f>
IF(CQ34="","",MAX(C34:D43,U34:V43,AM34:AN43,BE34:BF43,BW34:BX43)+1)</f>
        <v>
18</v>
      </c>
      <c r="CP34" s="370"/>
      <c r="CQ34" s="371" t="str">
        <f>
IF('各会計、関係団体の財政状況及び健全化判断比率'!BS7="","",'各会計、関係団体の財政状況及び健全化判断比率'!BS7)</f>
        <v>
大洗ターミナル</v>
      </c>
      <c r="CR34" s="371"/>
      <c r="CS34" s="371"/>
      <c r="CT34" s="371"/>
      <c r="CU34" s="371"/>
      <c r="CV34" s="371"/>
      <c r="CW34" s="371"/>
      <c r="CX34" s="371"/>
      <c r="CY34" s="371"/>
      <c r="CZ34" s="371"/>
      <c r="DA34" s="371"/>
      <c r="DB34" s="371"/>
      <c r="DC34" s="371"/>
      <c r="DD34" s="371"/>
      <c r="DE34" s="371"/>
      <c r="DG34" s="368" t="str">
        <f>
IF('各会計、関係団体の財政状況及び健全化判断比率'!BR7="","",'各会計、関係団体の財政状況及び健全化判断比率'!BR7)</f>
        <v/>
      </c>
      <c r="DH34" s="368"/>
      <c r="DI34" s="205"/>
    </row>
    <row r="35" spans="1:113" ht="32.25" customHeight="1">
      <c r="A35" s="178"/>
      <c r="B35" s="202"/>
      <c r="C35" s="370">
        <f>
IF(E35="","",C34+1)</f>
        <v>
2</v>
      </c>
      <c r="D35" s="370"/>
      <c r="E35" s="371" t="str">
        <f>
IF('各会計、関係団体の財政状況及び健全化判断比率'!B8="","",'各会計、関係団体の財政状況及び健全化判断比率'!B8)</f>
        <v>
町営公園墓地事業特別会計</v>
      </c>
      <c r="F35" s="371"/>
      <c r="G35" s="371"/>
      <c r="H35" s="371"/>
      <c r="I35" s="371"/>
      <c r="J35" s="371"/>
      <c r="K35" s="371"/>
      <c r="L35" s="371"/>
      <c r="M35" s="371"/>
      <c r="N35" s="371"/>
      <c r="O35" s="371"/>
      <c r="P35" s="371"/>
      <c r="Q35" s="371"/>
      <c r="R35" s="371"/>
      <c r="S35" s="371"/>
      <c r="T35" s="178"/>
      <c r="U35" s="370">
        <f>
IF(W35="","",U34+1)</f>
        <v>
5</v>
      </c>
      <c r="V35" s="370"/>
      <c r="W35" s="371" t="str">
        <f>
IF('各会計、関係団体の財政状況及び健全化判断比率'!B29="","",'各会計、関係団体の財政状況及び健全化判断比率'!B29)</f>
        <v>
介護保険特別会計</v>
      </c>
      <c r="X35" s="371"/>
      <c r="Y35" s="371"/>
      <c r="Z35" s="371"/>
      <c r="AA35" s="371"/>
      <c r="AB35" s="371"/>
      <c r="AC35" s="371"/>
      <c r="AD35" s="371"/>
      <c r="AE35" s="371"/>
      <c r="AF35" s="371"/>
      <c r="AG35" s="371"/>
      <c r="AH35" s="371"/>
      <c r="AI35" s="371"/>
      <c r="AJ35" s="371"/>
      <c r="AK35" s="371"/>
      <c r="AL35" s="178"/>
      <c r="AM35" s="370" t="str">
        <f t="shared" ref="AM35:AM43" si="0">
IF(AO35="","",AM34+1)</f>
        <v/>
      </c>
      <c r="AN35" s="370"/>
      <c r="AO35" s="371"/>
      <c r="AP35" s="371"/>
      <c r="AQ35" s="371"/>
      <c r="AR35" s="371"/>
      <c r="AS35" s="371"/>
      <c r="AT35" s="371"/>
      <c r="AU35" s="371"/>
      <c r="AV35" s="371"/>
      <c r="AW35" s="371"/>
      <c r="AX35" s="371"/>
      <c r="AY35" s="371"/>
      <c r="AZ35" s="371"/>
      <c r="BA35" s="371"/>
      <c r="BB35" s="371"/>
      <c r="BC35" s="371"/>
      <c r="BD35" s="178"/>
      <c r="BE35" s="370">
        <f t="shared" ref="BE35:BE43" si="1">
IF(BG35="","",BE34+1)</f>
        <v>
9</v>
      </c>
      <c r="BF35" s="370"/>
      <c r="BG35" s="371" t="str">
        <f>
IF('各会計、関係団体の財政状況及び健全化判断比率'!B33="","",'各会計、関係団体の財政状況及び健全化判断比率'!B33)</f>
        <v>
公共下水道事業特別会計</v>
      </c>
      <c r="BH35" s="371"/>
      <c r="BI35" s="371"/>
      <c r="BJ35" s="371"/>
      <c r="BK35" s="371"/>
      <c r="BL35" s="371"/>
      <c r="BM35" s="371"/>
      <c r="BN35" s="371"/>
      <c r="BO35" s="371"/>
      <c r="BP35" s="371"/>
      <c r="BQ35" s="371"/>
      <c r="BR35" s="371"/>
      <c r="BS35" s="371"/>
      <c r="BT35" s="371"/>
      <c r="BU35" s="371"/>
      <c r="BV35" s="178"/>
      <c r="BW35" s="370">
        <f t="shared" ref="BW35:BW43" si="2">
IF(BY35="","",BW34+1)</f>
        <v>
11</v>
      </c>
      <c r="BX35" s="370"/>
      <c r="BY35" s="371" t="str">
        <f>
IF('各会計、関係団体の財政状況及び健全化判断比率'!B69="","",'各会計、関係団体の財政状況及び健全化判断比率'!B69)</f>
        <v>
茨城県市町村総合事務組合（県民交通災害共済事業特別会計）</v>
      </c>
      <c r="BZ35" s="371"/>
      <c r="CA35" s="371"/>
      <c r="CB35" s="371"/>
      <c r="CC35" s="371"/>
      <c r="CD35" s="371"/>
      <c r="CE35" s="371"/>
      <c r="CF35" s="371"/>
      <c r="CG35" s="371"/>
      <c r="CH35" s="371"/>
      <c r="CI35" s="371"/>
      <c r="CJ35" s="371"/>
      <c r="CK35" s="371"/>
      <c r="CL35" s="371"/>
      <c r="CM35" s="371"/>
      <c r="CN35" s="178"/>
      <c r="CO35" s="370">
        <f t="shared" ref="CO35:CO43" si="3">
IF(CQ35="","",CO34+1)</f>
        <v>
19</v>
      </c>
      <c r="CP35" s="370"/>
      <c r="CQ35" s="371" t="str">
        <f>
IF('各会計、関係団体の財政状況及び健全化判断比率'!BS8="","",'各会計、関係団体の財政状況及び健全化判断比率'!BS8)</f>
        <v>
大洗町土地開発公社</v>
      </c>
      <c r="CR35" s="371"/>
      <c r="CS35" s="371"/>
      <c r="CT35" s="371"/>
      <c r="CU35" s="371"/>
      <c r="CV35" s="371"/>
      <c r="CW35" s="371"/>
      <c r="CX35" s="371"/>
      <c r="CY35" s="371"/>
      <c r="CZ35" s="371"/>
      <c r="DA35" s="371"/>
      <c r="DB35" s="371"/>
      <c r="DC35" s="371"/>
      <c r="DD35" s="371"/>
      <c r="DE35" s="371"/>
      <c r="DG35" s="368" t="str">
        <f>
IF('各会計、関係団体の財政状況及び健全化判断比率'!BR8="","",'各会計、関係団体の財政状況及び健全化判断比率'!BR8)</f>
        <v/>
      </c>
      <c r="DH35" s="368"/>
      <c r="DI35" s="205"/>
    </row>
    <row r="36" spans="1:113" ht="32.25" customHeight="1">
      <c r="A36" s="178"/>
      <c r="B36" s="202"/>
      <c r="C36" s="370">
        <f>
IF(E36="","",C35+1)</f>
        <v>
3</v>
      </c>
      <c r="D36" s="370"/>
      <c r="E36" s="371" t="str">
        <f>
IF('各会計、関係団体の財政状況及び健全化判断比率'!B9="","",'各会計、関係団体の財政状況及び健全化判断比率'!B9)</f>
        <v>
東茨城郡内町村及び一部事務組合公平委員会特別会計</v>
      </c>
      <c r="F36" s="371"/>
      <c r="G36" s="371"/>
      <c r="H36" s="371"/>
      <c r="I36" s="371"/>
      <c r="J36" s="371"/>
      <c r="K36" s="371"/>
      <c r="L36" s="371"/>
      <c r="M36" s="371"/>
      <c r="N36" s="371"/>
      <c r="O36" s="371"/>
      <c r="P36" s="371"/>
      <c r="Q36" s="371"/>
      <c r="R36" s="371"/>
      <c r="S36" s="371"/>
      <c r="T36" s="178"/>
      <c r="U36" s="370">
        <f t="shared" ref="U36:U43" si="4">
IF(W36="","",U35+1)</f>
        <v>
6</v>
      </c>
      <c r="V36" s="370"/>
      <c r="W36" s="371" t="str">
        <f>
IF('各会計、関係団体の財政状況及び健全化判断比率'!B30="","",'各会計、関係団体の財政状況及び健全化判断比率'!B30)</f>
        <v>
後期高齢者医療特別会計</v>
      </c>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
12</v>
      </c>
      <c r="BX36" s="370"/>
      <c r="BY36" s="371" t="str">
        <f>
IF('各会計、関係団体の財政状況及び健全化判断比率'!B70="","",'各会計、関係団体の財政状況及び健全化判断比率'!B70)</f>
        <v>
茨城租税管理機構</v>
      </c>
      <c r="BZ36" s="371"/>
      <c r="CA36" s="371"/>
      <c r="CB36" s="371"/>
      <c r="CC36" s="371"/>
      <c r="CD36" s="371"/>
      <c r="CE36" s="371"/>
      <c r="CF36" s="371"/>
      <c r="CG36" s="371"/>
      <c r="CH36" s="371"/>
      <c r="CI36" s="371"/>
      <c r="CJ36" s="371"/>
      <c r="CK36" s="371"/>
      <c r="CL36" s="371"/>
      <c r="CM36" s="371"/>
      <c r="CN36" s="178"/>
      <c r="CO36" s="370" t="str">
        <f t="shared" si="3"/>
        <v/>
      </c>
      <c r="CP36" s="370"/>
      <c r="CQ36" s="371" t="str">
        <f>
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
IF('各会計、関係団体の財政状況及び健全化判断比率'!BR9="","",'各会計、関係団体の財政状況及び健全化判断比率'!BR9)</f>
        <v/>
      </c>
      <c r="DH36" s="368"/>
      <c r="DI36" s="205"/>
    </row>
    <row r="37" spans="1:113" ht="32.25" customHeight="1">
      <c r="A37" s="178"/>
      <c r="B37" s="202"/>
      <c r="C37" s="370" t="str">
        <f>
IF(E37="","",C36+1)</f>
        <v/>
      </c>
      <c r="D37" s="370"/>
      <c r="E37" s="371" t="str">
        <f>
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
13</v>
      </c>
      <c r="BX37" s="370"/>
      <c r="BY37" s="371" t="str">
        <f>
IF('各会計、関係団体の財政状況及び健全化判断比率'!B71="","",'各会計、関係団体の財政状況及び健全化判断比率'!B71)</f>
        <v>
茨城県後期高齢者医療広域連合（一般会計）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
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
IF('各会計、関係団体の財政状況及び健全化判断比率'!BR10="","",'各会計、関係団体の財政状況及び健全化判断比率'!BR10)</f>
        <v/>
      </c>
      <c r="DH37" s="368"/>
      <c r="DI37" s="205"/>
    </row>
    <row r="38" spans="1:113" ht="32.25" customHeight="1">
      <c r="A38" s="178"/>
      <c r="B38" s="202"/>
      <c r="C38" s="370" t="str">
        <f t="shared" ref="C38:C43" si="5">
IF(E38="","",C37+1)</f>
        <v/>
      </c>
      <c r="D38" s="370"/>
      <c r="E38" s="371" t="str">
        <f>
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
14</v>
      </c>
      <c r="BX38" s="370"/>
      <c r="BY38" s="371" t="str">
        <f>
IF('各会計、関係団体の財政状況及び健全化判断比率'!B72="","",'各会計、関係団体の財政状況及び健全化判断比率'!B72)</f>
        <v>
茨城県後期高齢者医療広域連合（後期高齢医療特別会計）</v>
      </c>
      <c r="BZ38" s="371"/>
      <c r="CA38" s="371"/>
      <c r="CB38" s="371"/>
      <c r="CC38" s="371"/>
      <c r="CD38" s="371"/>
      <c r="CE38" s="371"/>
      <c r="CF38" s="371"/>
      <c r="CG38" s="371"/>
      <c r="CH38" s="371"/>
      <c r="CI38" s="371"/>
      <c r="CJ38" s="371"/>
      <c r="CK38" s="371"/>
      <c r="CL38" s="371"/>
      <c r="CM38" s="371"/>
      <c r="CN38" s="178"/>
      <c r="CO38" s="370" t="str">
        <f t="shared" si="3"/>
        <v/>
      </c>
      <c r="CP38" s="370"/>
      <c r="CQ38" s="371" t="str">
        <f>
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
IF('各会計、関係団体の財政状況及び健全化判断比率'!BR11="","",'各会計、関係団体の財政状況及び健全化判断比率'!BR11)</f>
        <v/>
      </c>
      <c r="DH38" s="368"/>
      <c r="DI38" s="205"/>
    </row>
    <row r="39" spans="1:113" ht="32.25" customHeight="1">
      <c r="A39" s="178"/>
      <c r="B39" s="202"/>
      <c r="C39" s="370" t="str">
        <f t="shared" si="5"/>
        <v/>
      </c>
      <c r="D39" s="370"/>
      <c r="E39" s="371" t="str">
        <f>
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
15</v>
      </c>
      <c r="BX39" s="370"/>
      <c r="BY39" s="371" t="str">
        <f>
IF('各会計、関係団体の財政状況及び健全化判断比率'!B73="","",'各会計、関係団体の財政状況及び健全化判断比率'!B73)</f>
        <v>
大洗，鉾田，水戸環境組合</v>
      </c>
      <c r="BZ39" s="371"/>
      <c r="CA39" s="371"/>
      <c r="CB39" s="371"/>
      <c r="CC39" s="371"/>
      <c r="CD39" s="371"/>
      <c r="CE39" s="371"/>
      <c r="CF39" s="371"/>
      <c r="CG39" s="371"/>
      <c r="CH39" s="371"/>
      <c r="CI39" s="371"/>
      <c r="CJ39" s="371"/>
      <c r="CK39" s="371"/>
      <c r="CL39" s="371"/>
      <c r="CM39" s="371"/>
      <c r="CN39" s="178"/>
      <c r="CO39" s="370" t="str">
        <f t="shared" si="3"/>
        <v/>
      </c>
      <c r="CP39" s="370"/>
      <c r="CQ39" s="371" t="str">
        <f>
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
IF('各会計、関係団体の財政状況及び健全化判断比率'!BR12="","",'各会計、関係団体の財政状況及び健全化判断比率'!BR12)</f>
        <v/>
      </c>
      <c r="DH39" s="368"/>
      <c r="DI39" s="205"/>
    </row>
    <row r="40" spans="1:113" ht="32.25" customHeight="1">
      <c r="A40" s="178"/>
      <c r="B40" s="202"/>
      <c r="C40" s="370" t="str">
        <f t="shared" si="5"/>
        <v/>
      </c>
      <c r="D40" s="370"/>
      <c r="E40" s="371" t="str">
        <f>
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
16</v>
      </c>
      <c r="BX40" s="370"/>
      <c r="BY40" s="371" t="str">
        <f>
IF('各会計、関係団体の財政状況及び健全化判断比率'!B74="","",'各会計、関係団体の財政状況及び健全化判断比率'!B74)</f>
        <v>
水戸地方農業共済事務組合</v>
      </c>
      <c r="BZ40" s="371"/>
      <c r="CA40" s="371"/>
      <c r="CB40" s="371"/>
      <c r="CC40" s="371"/>
      <c r="CD40" s="371"/>
      <c r="CE40" s="371"/>
      <c r="CF40" s="371"/>
      <c r="CG40" s="371"/>
      <c r="CH40" s="371"/>
      <c r="CI40" s="371"/>
      <c r="CJ40" s="371"/>
      <c r="CK40" s="371"/>
      <c r="CL40" s="371"/>
      <c r="CM40" s="371"/>
      <c r="CN40" s="178"/>
      <c r="CO40" s="370" t="str">
        <f t="shared" si="3"/>
        <v/>
      </c>
      <c r="CP40" s="370"/>
      <c r="CQ40" s="371" t="str">
        <f>
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
IF('各会計、関係団体の財政状況及び健全化判断比率'!BR13="","",'各会計、関係団体の財政状況及び健全化判断比率'!BR13)</f>
        <v/>
      </c>
      <c r="DH40" s="368"/>
      <c r="DI40" s="205"/>
    </row>
    <row r="41" spans="1:113" ht="32.25" customHeight="1">
      <c r="A41" s="178"/>
      <c r="B41" s="202"/>
      <c r="C41" s="370" t="str">
        <f t="shared" si="5"/>
        <v/>
      </c>
      <c r="D41" s="370"/>
      <c r="E41" s="371" t="str">
        <f>
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
17</v>
      </c>
      <c r="BX41" s="370"/>
      <c r="BY41" s="371" t="str">
        <f>
IF('各会計、関係団体の財政状況及び健全化判断比率'!B75="","",'各会計、関係団体の財政状況及び健全化判断比率'!B75)</f>
        <v>
鉾田・大洗広域事務組合</v>
      </c>
      <c r="BZ41" s="371"/>
      <c r="CA41" s="371"/>
      <c r="CB41" s="371"/>
      <c r="CC41" s="371"/>
      <c r="CD41" s="371"/>
      <c r="CE41" s="371"/>
      <c r="CF41" s="371"/>
      <c r="CG41" s="371"/>
      <c r="CH41" s="371"/>
      <c r="CI41" s="371"/>
      <c r="CJ41" s="371"/>
      <c r="CK41" s="371"/>
      <c r="CL41" s="371"/>
      <c r="CM41" s="371"/>
      <c r="CN41" s="178"/>
      <c r="CO41" s="370" t="str">
        <f t="shared" si="3"/>
        <v/>
      </c>
      <c r="CP41" s="370"/>
      <c r="CQ41" s="371" t="str">
        <f>
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
IF('各会計、関係団体の財政状況及び健全化判断比率'!BR14="","",'各会計、関係団体の財政状況及び健全化判断比率'!BR14)</f>
        <v/>
      </c>
      <c r="DH41" s="368"/>
      <c r="DI41" s="205"/>
    </row>
    <row r="42" spans="1:113" ht="32.25" customHeight="1">
      <c r="B42" s="202"/>
      <c r="C42" s="370" t="str">
        <f t="shared" si="5"/>
        <v/>
      </c>
      <c r="D42" s="370"/>
      <c r="E42" s="371" t="str">
        <f>
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t="str">
        <f t="shared" si="2"/>
        <v/>
      </c>
      <c r="BX42" s="370"/>
      <c r="BY42" s="371" t="str">
        <f>
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78"/>
      <c r="CO42" s="370" t="str">
        <f t="shared" si="3"/>
        <v/>
      </c>
      <c r="CP42" s="370"/>
      <c r="CQ42" s="371" t="str">
        <f>
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
IF('各会計、関係団体の財政状況及び健全化判断比率'!BR15="","",'各会計、関係団体の財政状況及び健全化判断比率'!BR15)</f>
        <v/>
      </c>
      <c r="DH42" s="368"/>
      <c r="DI42" s="205"/>
    </row>
    <row r="43" spans="1:113" ht="32.25" customHeight="1">
      <c r="B43" s="202"/>
      <c r="C43" s="370" t="str">
        <f t="shared" si="5"/>
        <v/>
      </c>
      <c r="D43" s="370"/>
      <c r="E43" s="371" t="str">
        <f>
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t="str">
        <f t="shared" si="2"/>
        <v/>
      </c>
      <c r="BX43" s="370"/>
      <c r="BY43" s="371" t="str">
        <f>
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78"/>
      <c r="CO43" s="370" t="str">
        <f t="shared" si="3"/>
        <v/>
      </c>
      <c r="CP43" s="370"/>
      <c r="CQ43" s="371" t="str">
        <f>
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
IF('各会計、関係団体の財政状況及び健全化判断比率'!BR16="","",'各会計、関係団体の財政状況及び健全化判断比率'!BR16)</f>
        <v/>
      </c>
      <c r="DH43" s="36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
206</v>
      </c>
      <c r="E46" s="367" t="s">
        <v>
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c r="E47" s="367" t="s">
        <v>
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c r="E48" s="367" t="s">
        <v>
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c r="E49" s="369" t="s">
        <v>
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c r="E50" s="367" t="s">
        <v>
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c r="E51" s="367" t="s">
        <v>
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c r="E52" s="367" t="s">
        <v>
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c r="E53" s="177" t="s">
        <v>
598</v>
      </c>
    </row>
    <row r="54" spans="5:113"/>
    <row r="55" spans="5:113"/>
    <row r="56" spans="5:113"/>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AD19" sqref="AD19:AK22"/>
    </sheetView>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
214</v>
      </c>
      <c r="DI1" s="746"/>
      <c r="DJ1" s="746"/>
      <c r="DK1" s="746"/>
      <c r="DL1" s="746"/>
      <c r="DM1" s="746"/>
      <c r="DN1" s="747"/>
      <c r="DO1" s="212"/>
      <c r="DP1" s="745" t="s">
        <v>
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c r="B2" s="213" t="s">
        <v>
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
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
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
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
1</v>
      </c>
      <c r="C4" s="688"/>
      <c r="D4" s="688"/>
      <c r="E4" s="688"/>
      <c r="F4" s="688"/>
      <c r="G4" s="688"/>
      <c r="H4" s="688"/>
      <c r="I4" s="688"/>
      <c r="J4" s="688"/>
      <c r="K4" s="688"/>
      <c r="L4" s="688"/>
      <c r="M4" s="688"/>
      <c r="N4" s="688"/>
      <c r="O4" s="688"/>
      <c r="P4" s="688"/>
      <c r="Q4" s="689"/>
      <c r="R4" s="687" t="s">
        <v>
220</v>
      </c>
      <c r="S4" s="688"/>
      <c r="T4" s="688"/>
      <c r="U4" s="688"/>
      <c r="V4" s="688"/>
      <c r="W4" s="688"/>
      <c r="X4" s="688"/>
      <c r="Y4" s="689"/>
      <c r="Z4" s="687" t="s">
        <v>
221</v>
      </c>
      <c r="AA4" s="688"/>
      <c r="AB4" s="688"/>
      <c r="AC4" s="689"/>
      <c r="AD4" s="687" t="s">
        <v>
222</v>
      </c>
      <c r="AE4" s="688"/>
      <c r="AF4" s="688"/>
      <c r="AG4" s="688"/>
      <c r="AH4" s="688"/>
      <c r="AI4" s="688"/>
      <c r="AJ4" s="688"/>
      <c r="AK4" s="689"/>
      <c r="AL4" s="687" t="s">
        <v>
221</v>
      </c>
      <c r="AM4" s="688"/>
      <c r="AN4" s="688"/>
      <c r="AO4" s="689"/>
      <c r="AP4" s="748" t="s">
        <v>
223</v>
      </c>
      <c r="AQ4" s="748"/>
      <c r="AR4" s="748"/>
      <c r="AS4" s="748"/>
      <c r="AT4" s="748"/>
      <c r="AU4" s="748"/>
      <c r="AV4" s="748"/>
      <c r="AW4" s="748"/>
      <c r="AX4" s="748"/>
      <c r="AY4" s="748"/>
      <c r="AZ4" s="748"/>
      <c r="BA4" s="748"/>
      <c r="BB4" s="748"/>
      <c r="BC4" s="748"/>
      <c r="BD4" s="748"/>
      <c r="BE4" s="748"/>
      <c r="BF4" s="748"/>
      <c r="BG4" s="748" t="s">
        <v>
224</v>
      </c>
      <c r="BH4" s="748"/>
      <c r="BI4" s="748"/>
      <c r="BJ4" s="748"/>
      <c r="BK4" s="748"/>
      <c r="BL4" s="748"/>
      <c r="BM4" s="748"/>
      <c r="BN4" s="748"/>
      <c r="BO4" s="748" t="s">
        <v>
221</v>
      </c>
      <c r="BP4" s="748"/>
      <c r="BQ4" s="748"/>
      <c r="BR4" s="748"/>
      <c r="BS4" s="748" t="s">
        <v>
225</v>
      </c>
      <c r="BT4" s="748"/>
      <c r="BU4" s="748"/>
      <c r="BV4" s="748"/>
      <c r="BW4" s="748"/>
      <c r="BX4" s="748"/>
      <c r="BY4" s="748"/>
      <c r="BZ4" s="748"/>
      <c r="CA4" s="748"/>
      <c r="CB4" s="748"/>
      <c r="CD4" s="730" t="s">
        <v>
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c r="B5" s="695" t="s">
        <v>
227</v>
      </c>
      <c r="C5" s="696"/>
      <c r="D5" s="696"/>
      <c r="E5" s="696"/>
      <c r="F5" s="696"/>
      <c r="G5" s="696"/>
      <c r="H5" s="696"/>
      <c r="I5" s="696"/>
      <c r="J5" s="696"/>
      <c r="K5" s="696"/>
      <c r="L5" s="696"/>
      <c r="M5" s="696"/>
      <c r="N5" s="696"/>
      <c r="O5" s="696"/>
      <c r="P5" s="696"/>
      <c r="Q5" s="697"/>
      <c r="R5" s="681">
        <v>
2703438</v>
      </c>
      <c r="S5" s="682"/>
      <c r="T5" s="682"/>
      <c r="U5" s="682"/>
      <c r="V5" s="682"/>
      <c r="W5" s="682"/>
      <c r="X5" s="682"/>
      <c r="Y5" s="725"/>
      <c r="Z5" s="743">
        <v>
27.3</v>
      </c>
      <c r="AA5" s="743"/>
      <c r="AB5" s="743"/>
      <c r="AC5" s="743"/>
      <c r="AD5" s="744">
        <v>
2553642</v>
      </c>
      <c r="AE5" s="744"/>
      <c r="AF5" s="744"/>
      <c r="AG5" s="744"/>
      <c r="AH5" s="744"/>
      <c r="AI5" s="744"/>
      <c r="AJ5" s="744"/>
      <c r="AK5" s="744"/>
      <c r="AL5" s="726">
        <v>
57.1</v>
      </c>
      <c r="AM5" s="700"/>
      <c r="AN5" s="700"/>
      <c r="AO5" s="727"/>
      <c r="AP5" s="695" t="s">
        <v>
228</v>
      </c>
      <c r="AQ5" s="696"/>
      <c r="AR5" s="696"/>
      <c r="AS5" s="696"/>
      <c r="AT5" s="696"/>
      <c r="AU5" s="696"/>
      <c r="AV5" s="696"/>
      <c r="AW5" s="696"/>
      <c r="AX5" s="696"/>
      <c r="AY5" s="696"/>
      <c r="AZ5" s="696"/>
      <c r="BA5" s="696"/>
      <c r="BB5" s="696"/>
      <c r="BC5" s="696"/>
      <c r="BD5" s="696"/>
      <c r="BE5" s="696"/>
      <c r="BF5" s="697"/>
      <c r="BG5" s="628">
        <v>
2535202</v>
      </c>
      <c r="BH5" s="629"/>
      <c r="BI5" s="629"/>
      <c r="BJ5" s="629"/>
      <c r="BK5" s="629"/>
      <c r="BL5" s="629"/>
      <c r="BM5" s="629"/>
      <c r="BN5" s="630"/>
      <c r="BO5" s="655">
        <v>
93.8</v>
      </c>
      <c r="BP5" s="655"/>
      <c r="BQ5" s="655"/>
      <c r="BR5" s="655"/>
      <c r="BS5" s="656">
        <v>
26726</v>
      </c>
      <c r="BT5" s="656"/>
      <c r="BU5" s="656"/>
      <c r="BV5" s="656"/>
      <c r="BW5" s="656"/>
      <c r="BX5" s="656"/>
      <c r="BY5" s="656"/>
      <c r="BZ5" s="656"/>
      <c r="CA5" s="656"/>
      <c r="CB5" s="723"/>
      <c r="CD5" s="730" t="s">
        <v>
223</v>
      </c>
      <c r="CE5" s="731"/>
      <c r="CF5" s="731"/>
      <c r="CG5" s="731"/>
      <c r="CH5" s="731"/>
      <c r="CI5" s="731"/>
      <c r="CJ5" s="731"/>
      <c r="CK5" s="731"/>
      <c r="CL5" s="731"/>
      <c r="CM5" s="731"/>
      <c r="CN5" s="731"/>
      <c r="CO5" s="731"/>
      <c r="CP5" s="731"/>
      <c r="CQ5" s="732"/>
      <c r="CR5" s="730" t="s">
        <v>
229</v>
      </c>
      <c r="CS5" s="731"/>
      <c r="CT5" s="731"/>
      <c r="CU5" s="731"/>
      <c r="CV5" s="731"/>
      <c r="CW5" s="731"/>
      <c r="CX5" s="731"/>
      <c r="CY5" s="732"/>
      <c r="CZ5" s="730" t="s">
        <v>
221</v>
      </c>
      <c r="DA5" s="731"/>
      <c r="DB5" s="731"/>
      <c r="DC5" s="732"/>
      <c r="DD5" s="730" t="s">
        <v>
230</v>
      </c>
      <c r="DE5" s="731"/>
      <c r="DF5" s="731"/>
      <c r="DG5" s="731"/>
      <c r="DH5" s="731"/>
      <c r="DI5" s="731"/>
      <c r="DJ5" s="731"/>
      <c r="DK5" s="731"/>
      <c r="DL5" s="731"/>
      <c r="DM5" s="731"/>
      <c r="DN5" s="731"/>
      <c r="DO5" s="731"/>
      <c r="DP5" s="732"/>
      <c r="DQ5" s="730" t="s">
        <v>
231</v>
      </c>
      <c r="DR5" s="731"/>
      <c r="DS5" s="731"/>
      <c r="DT5" s="731"/>
      <c r="DU5" s="731"/>
      <c r="DV5" s="731"/>
      <c r="DW5" s="731"/>
      <c r="DX5" s="731"/>
      <c r="DY5" s="731"/>
      <c r="DZ5" s="731"/>
      <c r="EA5" s="731"/>
      <c r="EB5" s="731"/>
      <c r="EC5" s="732"/>
    </row>
    <row r="6" spans="2:143" ht="11.25" customHeight="1">
      <c r="B6" s="625" t="s">
        <v>
232</v>
      </c>
      <c r="C6" s="626"/>
      <c r="D6" s="626"/>
      <c r="E6" s="626"/>
      <c r="F6" s="626"/>
      <c r="G6" s="626"/>
      <c r="H6" s="626"/>
      <c r="I6" s="626"/>
      <c r="J6" s="626"/>
      <c r="K6" s="626"/>
      <c r="L6" s="626"/>
      <c r="M6" s="626"/>
      <c r="N6" s="626"/>
      <c r="O6" s="626"/>
      <c r="P6" s="626"/>
      <c r="Q6" s="627"/>
      <c r="R6" s="628">
        <v>
50013</v>
      </c>
      <c r="S6" s="629"/>
      <c r="T6" s="629"/>
      <c r="U6" s="629"/>
      <c r="V6" s="629"/>
      <c r="W6" s="629"/>
      <c r="X6" s="629"/>
      <c r="Y6" s="630"/>
      <c r="Z6" s="655">
        <v>
0.5</v>
      </c>
      <c r="AA6" s="655"/>
      <c r="AB6" s="655"/>
      <c r="AC6" s="655"/>
      <c r="AD6" s="656">
        <v>
50013</v>
      </c>
      <c r="AE6" s="656"/>
      <c r="AF6" s="656"/>
      <c r="AG6" s="656"/>
      <c r="AH6" s="656"/>
      <c r="AI6" s="656"/>
      <c r="AJ6" s="656"/>
      <c r="AK6" s="656"/>
      <c r="AL6" s="631">
        <v>
1.1000000000000001</v>
      </c>
      <c r="AM6" s="632"/>
      <c r="AN6" s="632"/>
      <c r="AO6" s="657"/>
      <c r="AP6" s="625" t="s">
        <v>
233</v>
      </c>
      <c r="AQ6" s="626"/>
      <c r="AR6" s="626"/>
      <c r="AS6" s="626"/>
      <c r="AT6" s="626"/>
      <c r="AU6" s="626"/>
      <c r="AV6" s="626"/>
      <c r="AW6" s="626"/>
      <c r="AX6" s="626"/>
      <c r="AY6" s="626"/>
      <c r="AZ6" s="626"/>
      <c r="BA6" s="626"/>
      <c r="BB6" s="626"/>
      <c r="BC6" s="626"/>
      <c r="BD6" s="626"/>
      <c r="BE6" s="626"/>
      <c r="BF6" s="627"/>
      <c r="BG6" s="628">
        <v>
2535202</v>
      </c>
      <c r="BH6" s="629"/>
      <c r="BI6" s="629"/>
      <c r="BJ6" s="629"/>
      <c r="BK6" s="629"/>
      <c r="BL6" s="629"/>
      <c r="BM6" s="629"/>
      <c r="BN6" s="630"/>
      <c r="BO6" s="655">
        <v>
93.8</v>
      </c>
      <c r="BP6" s="655"/>
      <c r="BQ6" s="655"/>
      <c r="BR6" s="655"/>
      <c r="BS6" s="656">
        <v>
26726</v>
      </c>
      <c r="BT6" s="656"/>
      <c r="BU6" s="656"/>
      <c r="BV6" s="656"/>
      <c r="BW6" s="656"/>
      <c r="BX6" s="656"/>
      <c r="BY6" s="656"/>
      <c r="BZ6" s="656"/>
      <c r="CA6" s="656"/>
      <c r="CB6" s="723"/>
      <c r="CD6" s="684" t="s">
        <v>
234</v>
      </c>
      <c r="CE6" s="685"/>
      <c r="CF6" s="685"/>
      <c r="CG6" s="685"/>
      <c r="CH6" s="685"/>
      <c r="CI6" s="685"/>
      <c r="CJ6" s="685"/>
      <c r="CK6" s="685"/>
      <c r="CL6" s="685"/>
      <c r="CM6" s="685"/>
      <c r="CN6" s="685"/>
      <c r="CO6" s="685"/>
      <c r="CP6" s="685"/>
      <c r="CQ6" s="686"/>
      <c r="CR6" s="628">
        <v>
89292</v>
      </c>
      <c r="CS6" s="629"/>
      <c r="CT6" s="629"/>
      <c r="CU6" s="629"/>
      <c r="CV6" s="629"/>
      <c r="CW6" s="629"/>
      <c r="CX6" s="629"/>
      <c r="CY6" s="630"/>
      <c r="CZ6" s="726">
        <v>
1</v>
      </c>
      <c r="DA6" s="700"/>
      <c r="DB6" s="700"/>
      <c r="DC6" s="729"/>
      <c r="DD6" s="634" t="s">
        <v>
130</v>
      </c>
      <c r="DE6" s="629"/>
      <c r="DF6" s="629"/>
      <c r="DG6" s="629"/>
      <c r="DH6" s="629"/>
      <c r="DI6" s="629"/>
      <c r="DJ6" s="629"/>
      <c r="DK6" s="629"/>
      <c r="DL6" s="629"/>
      <c r="DM6" s="629"/>
      <c r="DN6" s="629"/>
      <c r="DO6" s="629"/>
      <c r="DP6" s="630"/>
      <c r="DQ6" s="634">
        <v>
89286</v>
      </c>
      <c r="DR6" s="629"/>
      <c r="DS6" s="629"/>
      <c r="DT6" s="629"/>
      <c r="DU6" s="629"/>
      <c r="DV6" s="629"/>
      <c r="DW6" s="629"/>
      <c r="DX6" s="629"/>
      <c r="DY6" s="629"/>
      <c r="DZ6" s="629"/>
      <c r="EA6" s="629"/>
      <c r="EB6" s="629"/>
      <c r="EC6" s="669"/>
    </row>
    <row r="7" spans="2:143" ht="11.25" customHeight="1">
      <c r="B7" s="625" t="s">
        <v>
235</v>
      </c>
      <c r="C7" s="626"/>
      <c r="D7" s="626"/>
      <c r="E7" s="626"/>
      <c r="F7" s="626"/>
      <c r="G7" s="626"/>
      <c r="H7" s="626"/>
      <c r="I7" s="626"/>
      <c r="J7" s="626"/>
      <c r="K7" s="626"/>
      <c r="L7" s="626"/>
      <c r="M7" s="626"/>
      <c r="N7" s="626"/>
      <c r="O7" s="626"/>
      <c r="P7" s="626"/>
      <c r="Q7" s="627"/>
      <c r="R7" s="628">
        <v>
1136</v>
      </c>
      <c r="S7" s="629"/>
      <c r="T7" s="629"/>
      <c r="U7" s="629"/>
      <c r="V7" s="629"/>
      <c r="W7" s="629"/>
      <c r="X7" s="629"/>
      <c r="Y7" s="630"/>
      <c r="Z7" s="655">
        <v>
0</v>
      </c>
      <c r="AA7" s="655"/>
      <c r="AB7" s="655"/>
      <c r="AC7" s="655"/>
      <c r="AD7" s="656">
        <v>
1136</v>
      </c>
      <c r="AE7" s="656"/>
      <c r="AF7" s="656"/>
      <c r="AG7" s="656"/>
      <c r="AH7" s="656"/>
      <c r="AI7" s="656"/>
      <c r="AJ7" s="656"/>
      <c r="AK7" s="656"/>
      <c r="AL7" s="631">
        <v>
0</v>
      </c>
      <c r="AM7" s="632"/>
      <c r="AN7" s="632"/>
      <c r="AO7" s="657"/>
      <c r="AP7" s="625" t="s">
        <v>
236</v>
      </c>
      <c r="AQ7" s="626"/>
      <c r="AR7" s="626"/>
      <c r="AS7" s="626"/>
      <c r="AT7" s="626"/>
      <c r="AU7" s="626"/>
      <c r="AV7" s="626"/>
      <c r="AW7" s="626"/>
      <c r="AX7" s="626"/>
      <c r="AY7" s="626"/>
      <c r="AZ7" s="626"/>
      <c r="BA7" s="626"/>
      <c r="BB7" s="626"/>
      <c r="BC7" s="626"/>
      <c r="BD7" s="626"/>
      <c r="BE7" s="626"/>
      <c r="BF7" s="627"/>
      <c r="BG7" s="628">
        <v>
852437</v>
      </c>
      <c r="BH7" s="629"/>
      <c r="BI7" s="629"/>
      <c r="BJ7" s="629"/>
      <c r="BK7" s="629"/>
      <c r="BL7" s="629"/>
      <c r="BM7" s="629"/>
      <c r="BN7" s="630"/>
      <c r="BO7" s="655">
        <v>
31.5</v>
      </c>
      <c r="BP7" s="655"/>
      <c r="BQ7" s="655"/>
      <c r="BR7" s="655"/>
      <c r="BS7" s="656">
        <v>
26726</v>
      </c>
      <c r="BT7" s="656"/>
      <c r="BU7" s="656"/>
      <c r="BV7" s="656"/>
      <c r="BW7" s="656"/>
      <c r="BX7" s="656"/>
      <c r="BY7" s="656"/>
      <c r="BZ7" s="656"/>
      <c r="CA7" s="656"/>
      <c r="CB7" s="723"/>
      <c r="CD7" s="670" t="s">
        <v>
237</v>
      </c>
      <c r="CE7" s="667"/>
      <c r="CF7" s="667"/>
      <c r="CG7" s="667"/>
      <c r="CH7" s="667"/>
      <c r="CI7" s="667"/>
      <c r="CJ7" s="667"/>
      <c r="CK7" s="667"/>
      <c r="CL7" s="667"/>
      <c r="CM7" s="667"/>
      <c r="CN7" s="667"/>
      <c r="CO7" s="667"/>
      <c r="CP7" s="667"/>
      <c r="CQ7" s="668"/>
      <c r="CR7" s="628">
        <v>
1533625</v>
      </c>
      <c r="CS7" s="629"/>
      <c r="CT7" s="629"/>
      <c r="CU7" s="629"/>
      <c r="CV7" s="629"/>
      <c r="CW7" s="629"/>
      <c r="CX7" s="629"/>
      <c r="CY7" s="630"/>
      <c r="CZ7" s="655">
        <v>
16.899999999999999</v>
      </c>
      <c r="DA7" s="655"/>
      <c r="DB7" s="655"/>
      <c r="DC7" s="655"/>
      <c r="DD7" s="634">
        <v>
17589</v>
      </c>
      <c r="DE7" s="629"/>
      <c r="DF7" s="629"/>
      <c r="DG7" s="629"/>
      <c r="DH7" s="629"/>
      <c r="DI7" s="629"/>
      <c r="DJ7" s="629"/>
      <c r="DK7" s="629"/>
      <c r="DL7" s="629"/>
      <c r="DM7" s="629"/>
      <c r="DN7" s="629"/>
      <c r="DO7" s="629"/>
      <c r="DP7" s="630"/>
      <c r="DQ7" s="634">
        <v>
1220359</v>
      </c>
      <c r="DR7" s="629"/>
      <c r="DS7" s="629"/>
      <c r="DT7" s="629"/>
      <c r="DU7" s="629"/>
      <c r="DV7" s="629"/>
      <c r="DW7" s="629"/>
      <c r="DX7" s="629"/>
      <c r="DY7" s="629"/>
      <c r="DZ7" s="629"/>
      <c r="EA7" s="629"/>
      <c r="EB7" s="629"/>
      <c r="EC7" s="669"/>
    </row>
    <row r="8" spans="2:143" ht="11.25" customHeight="1">
      <c r="B8" s="625" t="s">
        <v>
238</v>
      </c>
      <c r="C8" s="626"/>
      <c r="D8" s="626"/>
      <c r="E8" s="626"/>
      <c r="F8" s="626"/>
      <c r="G8" s="626"/>
      <c r="H8" s="626"/>
      <c r="I8" s="626"/>
      <c r="J8" s="626"/>
      <c r="K8" s="626"/>
      <c r="L8" s="626"/>
      <c r="M8" s="626"/>
      <c r="N8" s="626"/>
      <c r="O8" s="626"/>
      <c r="P8" s="626"/>
      <c r="Q8" s="627"/>
      <c r="R8" s="628">
        <v>
10867</v>
      </c>
      <c r="S8" s="629"/>
      <c r="T8" s="629"/>
      <c r="U8" s="629"/>
      <c r="V8" s="629"/>
      <c r="W8" s="629"/>
      <c r="X8" s="629"/>
      <c r="Y8" s="630"/>
      <c r="Z8" s="655">
        <v>
0.1</v>
      </c>
      <c r="AA8" s="655"/>
      <c r="AB8" s="655"/>
      <c r="AC8" s="655"/>
      <c r="AD8" s="656">
        <v>
10867</v>
      </c>
      <c r="AE8" s="656"/>
      <c r="AF8" s="656"/>
      <c r="AG8" s="656"/>
      <c r="AH8" s="656"/>
      <c r="AI8" s="656"/>
      <c r="AJ8" s="656"/>
      <c r="AK8" s="656"/>
      <c r="AL8" s="631">
        <v>
0.2</v>
      </c>
      <c r="AM8" s="632"/>
      <c r="AN8" s="632"/>
      <c r="AO8" s="657"/>
      <c r="AP8" s="625" t="s">
        <v>
239</v>
      </c>
      <c r="AQ8" s="626"/>
      <c r="AR8" s="626"/>
      <c r="AS8" s="626"/>
      <c r="AT8" s="626"/>
      <c r="AU8" s="626"/>
      <c r="AV8" s="626"/>
      <c r="AW8" s="626"/>
      <c r="AX8" s="626"/>
      <c r="AY8" s="626"/>
      <c r="AZ8" s="626"/>
      <c r="BA8" s="626"/>
      <c r="BB8" s="626"/>
      <c r="BC8" s="626"/>
      <c r="BD8" s="626"/>
      <c r="BE8" s="626"/>
      <c r="BF8" s="627"/>
      <c r="BG8" s="628">
        <v>
28614</v>
      </c>
      <c r="BH8" s="629"/>
      <c r="BI8" s="629"/>
      <c r="BJ8" s="629"/>
      <c r="BK8" s="629"/>
      <c r="BL8" s="629"/>
      <c r="BM8" s="629"/>
      <c r="BN8" s="630"/>
      <c r="BO8" s="655">
        <v>
1.1000000000000001</v>
      </c>
      <c r="BP8" s="655"/>
      <c r="BQ8" s="655"/>
      <c r="BR8" s="655"/>
      <c r="BS8" s="656" t="s">
        <v>
130</v>
      </c>
      <c r="BT8" s="656"/>
      <c r="BU8" s="656"/>
      <c r="BV8" s="656"/>
      <c r="BW8" s="656"/>
      <c r="BX8" s="656"/>
      <c r="BY8" s="656"/>
      <c r="BZ8" s="656"/>
      <c r="CA8" s="656"/>
      <c r="CB8" s="723"/>
      <c r="CD8" s="670" t="s">
        <v>
240</v>
      </c>
      <c r="CE8" s="667"/>
      <c r="CF8" s="667"/>
      <c r="CG8" s="667"/>
      <c r="CH8" s="667"/>
      <c r="CI8" s="667"/>
      <c r="CJ8" s="667"/>
      <c r="CK8" s="667"/>
      <c r="CL8" s="667"/>
      <c r="CM8" s="667"/>
      <c r="CN8" s="667"/>
      <c r="CO8" s="667"/>
      <c r="CP8" s="667"/>
      <c r="CQ8" s="668"/>
      <c r="CR8" s="628">
        <v>
2676251</v>
      </c>
      <c r="CS8" s="629"/>
      <c r="CT8" s="629"/>
      <c r="CU8" s="629"/>
      <c r="CV8" s="629"/>
      <c r="CW8" s="629"/>
      <c r="CX8" s="629"/>
      <c r="CY8" s="630"/>
      <c r="CZ8" s="655">
        <v>
29.4</v>
      </c>
      <c r="DA8" s="655"/>
      <c r="DB8" s="655"/>
      <c r="DC8" s="655"/>
      <c r="DD8" s="634">
        <v>
10901</v>
      </c>
      <c r="DE8" s="629"/>
      <c r="DF8" s="629"/>
      <c r="DG8" s="629"/>
      <c r="DH8" s="629"/>
      <c r="DI8" s="629"/>
      <c r="DJ8" s="629"/>
      <c r="DK8" s="629"/>
      <c r="DL8" s="629"/>
      <c r="DM8" s="629"/>
      <c r="DN8" s="629"/>
      <c r="DO8" s="629"/>
      <c r="DP8" s="630"/>
      <c r="DQ8" s="634">
        <v>
1331810</v>
      </c>
      <c r="DR8" s="629"/>
      <c r="DS8" s="629"/>
      <c r="DT8" s="629"/>
      <c r="DU8" s="629"/>
      <c r="DV8" s="629"/>
      <c r="DW8" s="629"/>
      <c r="DX8" s="629"/>
      <c r="DY8" s="629"/>
      <c r="DZ8" s="629"/>
      <c r="EA8" s="629"/>
      <c r="EB8" s="629"/>
      <c r="EC8" s="669"/>
    </row>
    <row r="9" spans="2:143" ht="11.25" customHeight="1">
      <c r="B9" s="625" t="s">
        <v>
241</v>
      </c>
      <c r="C9" s="626"/>
      <c r="D9" s="626"/>
      <c r="E9" s="626"/>
      <c r="F9" s="626"/>
      <c r="G9" s="626"/>
      <c r="H9" s="626"/>
      <c r="I9" s="626"/>
      <c r="J9" s="626"/>
      <c r="K9" s="626"/>
      <c r="L9" s="626"/>
      <c r="M9" s="626"/>
      <c r="N9" s="626"/>
      <c r="O9" s="626"/>
      <c r="P9" s="626"/>
      <c r="Q9" s="627"/>
      <c r="R9" s="628">
        <v>
12955</v>
      </c>
      <c r="S9" s="629"/>
      <c r="T9" s="629"/>
      <c r="U9" s="629"/>
      <c r="V9" s="629"/>
      <c r="W9" s="629"/>
      <c r="X9" s="629"/>
      <c r="Y9" s="630"/>
      <c r="Z9" s="655">
        <v>
0.1</v>
      </c>
      <c r="AA9" s="655"/>
      <c r="AB9" s="655"/>
      <c r="AC9" s="655"/>
      <c r="AD9" s="656">
        <v>
12955</v>
      </c>
      <c r="AE9" s="656"/>
      <c r="AF9" s="656"/>
      <c r="AG9" s="656"/>
      <c r="AH9" s="656"/>
      <c r="AI9" s="656"/>
      <c r="AJ9" s="656"/>
      <c r="AK9" s="656"/>
      <c r="AL9" s="631">
        <v>
0.3</v>
      </c>
      <c r="AM9" s="632"/>
      <c r="AN9" s="632"/>
      <c r="AO9" s="657"/>
      <c r="AP9" s="625" t="s">
        <v>
242</v>
      </c>
      <c r="AQ9" s="626"/>
      <c r="AR9" s="626"/>
      <c r="AS9" s="626"/>
      <c r="AT9" s="626"/>
      <c r="AU9" s="626"/>
      <c r="AV9" s="626"/>
      <c r="AW9" s="626"/>
      <c r="AX9" s="626"/>
      <c r="AY9" s="626"/>
      <c r="AZ9" s="626"/>
      <c r="BA9" s="626"/>
      <c r="BB9" s="626"/>
      <c r="BC9" s="626"/>
      <c r="BD9" s="626"/>
      <c r="BE9" s="626"/>
      <c r="BF9" s="627"/>
      <c r="BG9" s="628">
        <v>
702942</v>
      </c>
      <c r="BH9" s="629"/>
      <c r="BI9" s="629"/>
      <c r="BJ9" s="629"/>
      <c r="BK9" s="629"/>
      <c r="BL9" s="629"/>
      <c r="BM9" s="629"/>
      <c r="BN9" s="630"/>
      <c r="BO9" s="655">
        <v>
26</v>
      </c>
      <c r="BP9" s="655"/>
      <c r="BQ9" s="655"/>
      <c r="BR9" s="655"/>
      <c r="BS9" s="656" t="s">
        <v>
130</v>
      </c>
      <c r="BT9" s="656"/>
      <c r="BU9" s="656"/>
      <c r="BV9" s="656"/>
      <c r="BW9" s="656"/>
      <c r="BX9" s="656"/>
      <c r="BY9" s="656"/>
      <c r="BZ9" s="656"/>
      <c r="CA9" s="656"/>
      <c r="CB9" s="723"/>
      <c r="CD9" s="670" t="s">
        <v>
243</v>
      </c>
      <c r="CE9" s="667"/>
      <c r="CF9" s="667"/>
      <c r="CG9" s="667"/>
      <c r="CH9" s="667"/>
      <c r="CI9" s="667"/>
      <c r="CJ9" s="667"/>
      <c r="CK9" s="667"/>
      <c r="CL9" s="667"/>
      <c r="CM9" s="667"/>
      <c r="CN9" s="667"/>
      <c r="CO9" s="667"/>
      <c r="CP9" s="667"/>
      <c r="CQ9" s="668"/>
      <c r="CR9" s="628">
        <v>
861727</v>
      </c>
      <c r="CS9" s="629"/>
      <c r="CT9" s="629"/>
      <c r="CU9" s="629"/>
      <c r="CV9" s="629"/>
      <c r="CW9" s="629"/>
      <c r="CX9" s="629"/>
      <c r="CY9" s="630"/>
      <c r="CZ9" s="655">
        <v>
9.5</v>
      </c>
      <c r="DA9" s="655"/>
      <c r="DB9" s="655"/>
      <c r="DC9" s="655"/>
      <c r="DD9" s="634">
        <v>
35257</v>
      </c>
      <c r="DE9" s="629"/>
      <c r="DF9" s="629"/>
      <c r="DG9" s="629"/>
      <c r="DH9" s="629"/>
      <c r="DI9" s="629"/>
      <c r="DJ9" s="629"/>
      <c r="DK9" s="629"/>
      <c r="DL9" s="629"/>
      <c r="DM9" s="629"/>
      <c r="DN9" s="629"/>
      <c r="DO9" s="629"/>
      <c r="DP9" s="630"/>
      <c r="DQ9" s="634">
        <v>
660985</v>
      </c>
      <c r="DR9" s="629"/>
      <c r="DS9" s="629"/>
      <c r="DT9" s="629"/>
      <c r="DU9" s="629"/>
      <c r="DV9" s="629"/>
      <c r="DW9" s="629"/>
      <c r="DX9" s="629"/>
      <c r="DY9" s="629"/>
      <c r="DZ9" s="629"/>
      <c r="EA9" s="629"/>
      <c r="EB9" s="629"/>
      <c r="EC9" s="669"/>
    </row>
    <row r="10" spans="2:143" ht="11.25" customHeight="1">
      <c r="B10" s="625" t="s">
        <v>
244</v>
      </c>
      <c r="C10" s="626"/>
      <c r="D10" s="626"/>
      <c r="E10" s="626"/>
      <c r="F10" s="626"/>
      <c r="G10" s="626"/>
      <c r="H10" s="626"/>
      <c r="I10" s="626"/>
      <c r="J10" s="626"/>
      <c r="K10" s="626"/>
      <c r="L10" s="626"/>
      <c r="M10" s="626"/>
      <c r="N10" s="626"/>
      <c r="O10" s="626"/>
      <c r="P10" s="626"/>
      <c r="Q10" s="627"/>
      <c r="R10" s="628" t="s">
        <v>
130</v>
      </c>
      <c r="S10" s="629"/>
      <c r="T10" s="629"/>
      <c r="U10" s="629"/>
      <c r="V10" s="629"/>
      <c r="W10" s="629"/>
      <c r="X10" s="629"/>
      <c r="Y10" s="630"/>
      <c r="Z10" s="655" t="s">
        <v>
130</v>
      </c>
      <c r="AA10" s="655"/>
      <c r="AB10" s="655"/>
      <c r="AC10" s="655"/>
      <c r="AD10" s="656" t="s">
        <v>
130</v>
      </c>
      <c r="AE10" s="656"/>
      <c r="AF10" s="656"/>
      <c r="AG10" s="656"/>
      <c r="AH10" s="656"/>
      <c r="AI10" s="656"/>
      <c r="AJ10" s="656"/>
      <c r="AK10" s="656"/>
      <c r="AL10" s="631" t="s">
        <v>
130</v>
      </c>
      <c r="AM10" s="632"/>
      <c r="AN10" s="632"/>
      <c r="AO10" s="657"/>
      <c r="AP10" s="625" t="s">
        <v>
245</v>
      </c>
      <c r="AQ10" s="626"/>
      <c r="AR10" s="626"/>
      <c r="AS10" s="626"/>
      <c r="AT10" s="626"/>
      <c r="AU10" s="626"/>
      <c r="AV10" s="626"/>
      <c r="AW10" s="626"/>
      <c r="AX10" s="626"/>
      <c r="AY10" s="626"/>
      <c r="AZ10" s="626"/>
      <c r="BA10" s="626"/>
      <c r="BB10" s="626"/>
      <c r="BC10" s="626"/>
      <c r="BD10" s="626"/>
      <c r="BE10" s="626"/>
      <c r="BF10" s="627"/>
      <c r="BG10" s="628">
        <v>
67045</v>
      </c>
      <c r="BH10" s="629"/>
      <c r="BI10" s="629"/>
      <c r="BJ10" s="629"/>
      <c r="BK10" s="629"/>
      <c r="BL10" s="629"/>
      <c r="BM10" s="629"/>
      <c r="BN10" s="630"/>
      <c r="BO10" s="655">
        <v>
2.5</v>
      </c>
      <c r="BP10" s="655"/>
      <c r="BQ10" s="655"/>
      <c r="BR10" s="655"/>
      <c r="BS10" s="656">
        <v>
11330</v>
      </c>
      <c r="BT10" s="656"/>
      <c r="BU10" s="656"/>
      <c r="BV10" s="656"/>
      <c r="BW10" s="656"/>
      <c r="BX10" s="656"/>
      <c r="BY10" s="656"/>
      <c r="BZ10" s="656"/>
      <c r="CA10" s="656"/>
      <c r="CB10" s="723"/>
      <c r="CD10" s="670" t="s">
        <v>
246</v>
      </c>
      <c r="CE10" s="667"/>
      <c r="CF10" s="667"/>
      <c r="CG10" s="667"/>
      <c r="CH10" s="667"/>
      <c r="CI10" s="667"/>
      <c r="CJ10" s="667"/>
      <c r="CK10" s="667"/>
      <c r="CL10" s="667"/>
      <c r="CM10" s="667"/>
      <c r="CN10" s="667"/>
      <c r="CO10" s="667"/>
      <c r="CP10" s="667"/>
      <c r="CQ10" s="668"/>
      <c r="CR10" s="628">
        <v>
30</v>
      </c>
      <c r="CS10" s="629"/>
      <c r="CT10" s="629"/>
      <c r="CU10" s="629"/>
      <c r="CV10" s="629"/>
      <c r="CW10" s="629"/>
      <c r="CX10" s="629"/>
      <c r="CY10" s="630"/>
      <c r="CZ10" s="655">
        <v>
0</v>
      </c>
      <c r="DA10" s="655"/>
      <c r="DB10" s="655"/>
      <c r="DC10" s="655"/>
      <c r="DD10" s="634" t="s">
        <v>
130</v>
      </c>
      <c r="DE10" s="629"/>
      <c r="DF10" s="629"/>
      <c r="DG10" s="629"/>
      <c r="DH10" s="629"/>
      <c r="DI10" s="629"/>
      <c r="DJ10" s="629"/>
      <c r="DK10" s="629"/>
      <c r="DL10" s="629"/>
      <c r="DM10" s="629"/>
      <c r="DN10" s="629"/>
      <c r="DO10" s="629"/>
      <c r="DP10" s="630"/>
      <c r="DQ10" s="634">
        <v>
30</v>
      </c>
      <c r="DR10" s="629"/>
      <c r="DS10" s="629"/>
      <c r="DT10" s="629"/>
      <c r="DU10" s="629"/>
      <c r="DV10" s="629"/>
      <c r="DW10" s="629"/>
      <c r="DX10" s="629"/>
      <c r="DY10" s="629"/>
      <c r="DZ10" s="629"/>
      <c r="EA10" s="629"/>
      <c r="EB10" s="629"/>
      <c r="EC10" s="669"/>
    </row>
    <row r="11" spans="2:143" ht="11.25" customHeight="1">
      <c r="B11" s="625" t="s">
        <v>
247</v>
      </c>
      <c r="C11" s="626"/>
      <c r="D11" s="626"/>
      <c r="E11" s="626"/>
      <c r="F11" s="626"/>
      <c r="G11" s="626"/>
      <c r="H11" s="626"/>
      <c r="I11" s="626"/>
      <c r="J11" s="626"/>
      <c r="K11" s="626"/>
      <c r="L11" s="626"/>
      <c r="M11" s="626"/>
      <c r="N11" s="626"/>
      <c r="O11" s="626"/>
      <c r="P11" s="626"/>
      <c r="Q11" s="627"/>
      <c r="R11" s="628">
        <v>
405014</v>
      </c>
      <c r="S11" s="629"/>
      <c r="T11" s="629"/>
      <c r="U11" s="629"/>
      <c r="V11" s="629"/>
      <c r="W11" s="629"/>
      <c r="X11" s="629"/>
      <c r="Y11" s="630"/>
      <c r="Z11" s="631">
        <v>
4.0999999999999996</v>
      </c>
      <c r="AA11" s="632"/>
      <c r="AB11" s="632"/>
      <c r="AC11" s="633"/>
      <c r="AD11" s="634">
        <v>
405014</v>
      </c>
      <c r="AE11" s="629"/>
      <c r="AF11" s="629"/>
      <c r="AG11" s="629"/>
      <c r="AH11" s="629"/>
      <c r="AI11" s="629"/>
      <c r="AJ11" s="629"/>
      <c r="AK11" s="630"/>
      <c r="AL11" s="631">
        <v>
9.1</v>
      </c>
      <c r="AM11" s="632"/>
      <c r="AN11" s="632"/>
      <c r="AO11" s="657"/>
      <c r="AP11" s="625" t="s">
        <v>
248</v>
      </c>
      <c r="AQ11" s="626"/>
      <c r="AR11" s="626"/>
      <c r="AS11" s="626"/>
      <c r="AT11" s="626"/>
      <c r="AU11" s="626"/>
      <c r="AV11" s="626"/>
      <c r="AW11" s="626"/>
      <c r="AX11" s="626"/>
      <c r="AY11" s="626"/>
      <c r="AZ11" s="626"/>
      <c r="BA11" s="626"/>
      <c r="BB11" s="626"/>
      <c r="BC11" s="626"/>
      <c r="BD11" s="626"/>
      <c r="BE11" s="626"/>
      <c r="BF11" s="627"/>
      <c r="BG11" s="628">
        <v>
53836</v>
      </c>
      <c r="BH11" s="629"/>
      <c r="BI11" s="629"/>
      <c r="BJ11" s="629"/>
      <c r="BK11" s="629"/>
      <c r="BL11" s="629"/>
      <c r="BM11" s="629"/>
      <c r="BN11" s="630"/>
      <c r="BO11" s="655">
        <v>
2</v>
      </c>
      <c r="BP11" s="655"/>
      <c r="BQ11" s="655"/>
      <c r="BR11" s="655"/>
      <c r="BS11" s="656">
        <v>
15396</v>
      </c>
      <c r="BT11" s="656"/>
      <c r="BU11" s="656"/>
      <c r="BV11" s="656"/>
      <c r="BW11" s="656"/>
      <c r="BX11" s="656"/>
      <c r="BY11" s="656"/>
      <c r="BZ11" s="656"/>
      <c r="CA11" s="656"/>
      <c r="CB11" s="723"/>
      <c r="CD11" s="670" t="s">
        <v>
249</v>
      </c>
      <c r="CE11" s="667"/>
      <c r="CF11" s="667"/>
      <c r="CG11" s="667"/>
      <c r="CH11" s="667"/>
      <c r="CI11" s="667"/>
      <c r="CJ11" s="667"/>
      <c r="CK11" s="667"/>
      <c r="CL11" s="667"/>
      <c r="CM11" s="667"/>
      <c r="CN11" s="667"/>
      <c r="CO11" s="667"/>
      <c r="CP11" s="667"/>
      <c r="CQ11" s="668"/>
      <c r="CR11" s="628">
        <v>
295390</v>
      </c>
      <c r="CS11" s="629"/>
      <c r="CT11" s="629"/>
      <c r="CU11" s="629"/>
      <c r="CV11" s="629"/>
      <c r="CW11" s="629"/>
      <c r="CX11" s="629"/>
      <c r="CY11" s="630"/>
      <c r="CZ11" s="655">
        <v>
3.2</v>
      </c>
      <c r="DA11" s="655"/>
      <c r="DB11" s="655"/>
      <c r="DC11" s="655"/>
      <c r="DD11" s="634">
        <v>
12169</v>
      </c>
      <c r="DE11" s="629"/>
      <c r="DF11" s="629"/>
      <c r="DG11" s="629"/>
      <c r="DH11" s="629"/>
      <c r="DI11" s="629"/>
      <c r="DJ11" s="629"/>
      <c r="DK11" s="629"/>
      <c r="DL11" s="629"/>
      <c r="DM11" s="629"/>
      <c r="DN11" s="629"/>
      <c r="DO11" s="629"/>
      <c r="DP11" s="630"/>
      <c r="DQ11" s="634">
        <v>
145142</v>
      </c>
      <c r="DR11" s="629"/>
      <c r="DS11" s="629"/>
      <c r="DT11" s="629"/>
      <c r="DU11" s="629"/>
      <c r="DV11" s="629"/>
      <c r="DW11" s="629"/>
      <c r="DX11" s="629"/>
      <c r="DY11" s="629"/>
      <c r="DZ11" s="629"/>
      <c r="EA11" s="629"/>
      <c r="EB11" s="629"/>
      <c r="EC11" s="669"/>
    </row>
    <row r="12" spans="2:143" ht="11.25" customHeight="1">
      <c r="B12" s="625" t="s">
        <v>
250</v>
      </c>
      <c r="C12" s="626"/>
      <c r="D12" s="626"/>
      <c r="E12" s="626"/>
      <c r="F12" s="626"/>
      <c r="G12" s="626"/>
      <c r="H12" s="626"/>
      <c r="I12" s="626"/>
      <c r="J12" s="626"/>
      <c r="K12" s="626"/>
      <c r="L12" s="626"/>
      <c r="M12" s="626"/>
      <c r="N12" s="626"/>
      <c r="O12" s="626"/>
      <c r="P12" s="626"/>
      <c r="Q12" s="627"/>
      <c r="R12" s="628">
        <v>
33084</v>
      </c>
      <c r="S12" s="629"/>
      <c r="T12" s="629"/>
      <c r="U12" s="629"/>
      <c r="V12" s="629"/>
      <c r="W12" s="629"/>
      <c r="X12" s="629"/>
      <c r="Y12" s="630"/>
      <c r="Z12" s="655">
        <v>
0.3</v>
      </c>
      <c r="AA12" s="655"/>
      <c r="AB12" s="655"/>
      <c r="AC12" s="655"/>
      <c r="AD12" s="656">
        <v>
33084</v>
      </c>
      <c r="AE12" s="656"/>
      <c r="AF12" s="656"/>
      <c r="AG12" s="656"/>
      <c r="AH12" s="656"/>
      <c r="AI12" s="656"/>
      <c r="AJ12" s="656"/>
      <c r="AK12" s="656"/>
      <c r="AL12" s="631">
        <v>
0.7</v>
      </c>
      <c r="AM12" s="632"/>
      <c r="AN12" s="632"/>
      <c r="AO12" s="657"/>
      <c r="AP12" s="625" t="s">
        <v>
251</v>
      </c>
      <c r="AQ12" s="626"/>
      <c r="AR12" s="626"/>
      <c r="AS12" s="626"/>
      <c r="AT12" s="626"/>
      <c r="AU12" s="626"/>
      <c r="AV12" s="626"/>
      <c r="AW12" s="626"/>
      <c r="AX12" s="626"/>
      <c r="AY12" s="626"/>
      <c r="AZ12" s="626"/>
      <c r="BA12" s="626"/>
      <c r="BB12" s="626"/>
      <c r="BC12" s="626"/>
      <c r="BD12" s="626"/>
      <c r="BE12" s="626"/>
      <c r="BF12" s="627"/>
      <c r="BG12" s="628">
        <v>
1502225</v>
      </c>
      <c r="BH12" s="629"/>
      <c r="BI12" s="629"/>
      <c r="BJ12" s="629"/>
      <c r="BK12" s="629"/>
      <c r="BL12" s="629"/>
      <c r="BM12" s="629"/>
      <c r="BN12" s="630"/>
      <c r="BO12" s="655">
        <v>
55.6</v>
      </c>
      <c r="BP12" s="655"/>
      <c r="BQ12" s="655"/>
      <c r="BR12" s="655"/>
      <c r="BS12" s="656" t="s">
        <v>
130</v>
      </c>
      <c r="BT12" s="656"/>
      <c r="BU12" s="656"/>
      <c r="BV12" s="656"/>
      <c r="BW12" s="656"/>
      <c r="BX12" s="656"/>
      <c r="BY12" s="656"/>
      <c r="BZ12" s="656"/>
      <c r="CA12" s="656"/>
      <c r="CB12" s="723"/>
      <c r="CD12" s="670" t="s">
        <v>
252</v>
      </c>
      <c r="CE12" s="667"/>
      <c r="CF12" s="667"/>
      <c r="CG12" s="667"/>
      <c r="CH12" s="667"/>
      <c r="CI12" s="667"/>
      <c r="CJ12" s="667"/>
      <c r="CK12" s="667"/>
      <c r="CL12" s="667"/>
      <c r="CM12" s="667"/>
      <c r="CN12" s="667"/>
      <c r="CO12" s="667"/>
      <c r="CP12" s="667"/>
      <c r="CQ12" s="668"/>
      <c r="CR12" s="628">
        <v>
393471</v>
      </c>
      <c r="CS12" s="629"/>
      <c r="CT12" s="629"/>
      <c r="CU12" s="629"/>
      <c r="CV12" s="629"/>
      <c r="CW12" s="629"/>
      <c r="CX12" s="629"/>
      <c r="CY12" s="630"/>
      <c r="CZ12" s="655">
        <v>
4.3</v>
      </c>
      <c r="DA12" s="655"/>
      <c r="DB12" s="655"/>
      <c r="DC12" s="655"/>
      <c r="DD12" s="634">
        <v>
11714</v>
      </c>
      <c r="DE12" s="629"/>
      <c r="DF12" s="629"/>
      <c r="DG12" s="629"/>
      <c r="DH12" s="629"/>
      <c r="DI12" s="629"/>
      <c r="DJ12" s="629"/>
      <c r="DK12" s="629"/>
      <c r="DL12" s="629"/>
      <c r="DM12" s="629"/>
      <c r="DN12" s="629"/>
      <c r="DO12" s="629"/>
      <c r="DP12" s="630"/>
      <c r="DQ12" s="634">
        <v>
222070</v>
      </c>
      <c r="DR12" s="629"/>
      <c r="DS12" s="629"/>
      <c r="DT12" s="629"/>
      <c r="DU12" s="629"/>
      <c r="DV12" s="629"/>
      <c r="DW12" s="629"/>
      <c r="DX12" s="629"/>
      <c r="DY12" s="629"/>
      <c r="DZ12" s="629"/>
      <c r="EA12" s="629"/>
      <c r="EB12" s="629"/>
      <c r="EC12" s="669"/>
    </row>
    <row r="13" spans="2:143" ht="11.25" customHeight="1">
      <c r="B13" s="625" t="s">
        <v>
253</v>
      </c>
      <c r="C13" s="626"/>
      <c r="D13" s="626"/>
      <c r="E13" s="626"/>
      <c r="F13" s="626"/>
      <c r="G13" s="626"/>
      <c r="H13" s="626"/>
      <c r="I13" s="626"/>
      <c r="J13" s="626"/>
      <c r="K13" s="626"/>
      <c r="L13" s="626"/>
      <c r="M13" s="626"/>
      <c r="N13" s="626"/>
      <c r="O13" s="626"/>
      <c r="P13" s="626"/>
      <c r="Q13" s="627"/>
      <c r="R13" s="628" t="s">
        <v>
130</v>
      </c>
      <c r="S13" s="629"/>
      <c r="T13" s="629"/>
      <c r="U13" s="629"/>
      <c r="V13" s="629"/>
      <c r="W13" s="629"/>
      <c r="X13" s="629"/>
      <c r="Y13" s="630"/>
      <c r="Z13" s="655" t="s">
        <v>
130</v>
      </c>
      <c r="AA13" s="655"/>
      <c r="AB13" s="655"/>
      <c r="AC13" s="655"/>
      <c r="AD13" s="656" t="s">
        <v>
130</v>
      </c>
      <c r="AE13" s="656"/>
      <c r="AF13" s="656"/>
      <c r="AG13" s="656"/>
      <c r="AH13" s="656"/>
      <c r="AI13" s="656"/>
      <c r="AJ13" s="656"/>
      <c r="AK13" s="656"/>
      <c r="AL13" s="631" t="s">
        <v>
130</v>
      </c>
      <c r="AM13" s="632"/>
      <c r="AN13" s="632"/>
      <c r="AO13" s="657"/>
      <c r="AP13" s="625" t="s">
        <v>
254</v>
      </c>
      <c r="AQ13" s="626"/>
      <c r="AR13" s="626"/>
      <c r="AS13" s="626"/>
      <c r="AT13" s="626"/>
      <c r="AU13" s="626"/>
      <c r="AV13" s="626"/>
      <c r="AW13" s="626"/>
      <c r="AX13" s="626"/>
      <c r="AY13" s="626"/>
      <c r="AZ13" s="626"/>
      <c r="BA13" s="626"/>
      <c r="BB13" s="626"/>
      <c r="BC13" s="626"/>
      <c r="BD13" s="626"/>
      <c r="BE13" s="626"/>
      <c r="BF13" s="627"/>
      <c r="BG13" s="628">
        <v>
1489440</v>
      </c>
      <c r="BH13" s="629"/>
      <c r="BI13" s="629"/>
      <c r="BJ13" s="629"/>
      <c r="BK13" s="629"/>
      <c r="BL13" s="629"/>
      <c r="BM13" s="629"/>
      <c r="BN13" s="630"/>
      <c r="BO13" s="655">
        <v>
55.1</v>
      </c>
      <c r="BP13" s="655"/>
      <c r="BQ13" s="655"/>
      <c r="BR13" s="655"/>
      <c r="BS13" s="656" t="s">
        <v>
130</v>
      </c>
      <c r="BT13" s="656"/>
      <c r="BU13" s="656"/>
      <c r="BV13" s="656"/>
      <c r="BW13" s="656"/>
      <c r="BX13" s="656"/>
      <c r="BY13" s="656"/>
      <c r="BZ13" s="656"/>
      <c r="CA13" s="656"/>
      <c r="CB13" s="723"/>
      <c r="CD13" s="670" t="s">
        <v>
255</v>
      </c>
      <c r="CE13" s="667"/>
      <c r="CF13" s="667"/>
      <c r="CG13" s="667"/>
      <c r="CH13" s="667"/>
      <c r="CI13" s="667"/>
      <c r="CJ13" s="667"/>
      <c r="CK13" s="667"/>
      <c r="CL13" s="667"/>
      <c r="CM13" s="667"/>
      <c r="CN13" s="667"/>
      <c r="CO13" s="667"/>
      <c r="CP13" s="667"/>
      <c r="CQ13" s="668"/>
      <c r="CR13" s="628">
        <v>
963429</v>
      </c>
      <c r="CS13" s="629"/>
      <c r="CT13" s="629"/>
      <c r="CU13" s="629"/>
      <c r="CV13" s="629"/>
      <c r="CW13" s="629"/>
      <c r="CX13" s="629"/>
      <c r="CY13" s="630"/>
      <c r="CZ13" s="655">
        <v>
10.6</v>
      </c>
      <c r="DA13" s="655"/>
      <c r="DB13" s="655"/>
      <c r="DC13" s="655"/>
      <c r="DD13" s="634">
        <v>
443223</v>
      </c>
      <c r="DE13" s="629"/>
      <c r="DF13" s="629"/>
      <c r="DG13" s="629"/>
      <c r="DH13" s="629"/>
      <c r="DI13" s="629"/>
      <c r="DJ13" s="629"/>
      <c r="DK13" s="629"/>
      <c r="DL13" s="629"/>
      <c r="DM13" s="629"/>
      <c r="DN13" s="629"/>
      <c r="DO13" s="629"/>
      <c r="DP13" s="630"/>
      <c r="DQ13" s="634">
        <v>
498903</v>
      </c>
      <c r="DR13" s="629"/>
      <c r="DS13" s="629"/>
      <c r="DT13" s="629"/>
      <c r="DU13" s="629"/>
      <c r="DV13" s="629"/>
      <c r="DW13" s="629"/>
      <c r="DX13" s="629"/>
      <c r="DY13" s="629"/>
      <c r="DZ13" s="629"/>
      <c r="EA13" s="629"/>
      <c r="EB13" s="629"/>
      <c r="EC13" s="669"/>
    </row>
    <row r="14" spans="2:143" ht="11.25" customHeight="1">
      <c r="B14" s="625" t="s">
        <v>
256</v>
      </c>
      <c r="C14" s="626"/>
      <c r="D14" s="626"/>
      <c r="E14" s="626"/>
      <c r="F14" s="626"/>
      <c r="G14" s="626"/>
      <c r="H14" s="626"/>
      <c r="I14" s="626"/>
      <c r="J14" s="626"/>
      <c r="K14" s="626"/>
      <c r="L14" s="626"/>
      <c r="M14" s="626"/>
      <c r="N14" s="626"/>
      <c r="O14" s="626"/>
      <c r="P14" s="626"/>
      <c r="Q14" s="627"/>
      <c r="R14" s="628" t="s">
        <v>
130</v>
      </c>
      <c r="S14" s="629"/>
      <c r="T14" s="629"/>
      <c r="U14" s="629"/>
      <c r="V14" s="629"/>
      <c r="W14" s="629"/>
      <c r="X14" s="629"/>
      <c r="Y14" s="630"/>
      <c r="Z14" s="655" t="s">
        <v>
130</v>
      </c>
      <c r="AA14" s="655"/>
      <c r="AB14" s="655"/>
      <c r="AC14" s="655"/>
      <c r="AD14" s="656" t="s">
        <v>
130</v>
      </c>
      <c r="AE14" s="656"/>
      <c r="AF14" s="656"/>
      <c r="AG14" s="656"/>
      <c r="AH14" s="656"/>
      <c r="AI14" s="656"/>
      <c r="AJ14" s="656"/>
      <c r="AK14" s="656"/>
      <c r="AL14" s="631" t="s">
        <v>
130</v>
      </c>
      <c r="AM14" s="632"/>
      <c r="AN14" s="632"/>
      <c r="AO14" s="657"/>
      <c r="AP14" s="625" t="s">
        <v>
257</v>
      </c>
      <c r="AQ14" s="626"/>
      <c r="AR14" s="626"/>
      <c r="AS14" s="626"/>
      <c r="AT14" s="626"/>
      <c r="AU14" s="626"/>
      <c r="AV14" s="626"/>
      <c r="AW14" s="626"/>
      <c r="AX14" s="626"/>
      <c r="AY14" s="626"/>
      <c r="AZ14" s="626"/>
      <c r="BA14" s="626"/>
      <c r="BB14" s="626"/>
      <c r="BC14" s="626"/>
      <c r="BD14" s="626"/>
      <c r="BE14" s="626"/>
      <c r="BF14" s="627"/>
      <c r="BG14" s="628">
        <v>
52418</v>
      </c>
      <c r="BH14" s="629"/>
      <c r="BI14" s="629"/>
      <c r="BJ14" s="629"/>
      <c r="BK14" s="629"/>
      <c r="BL14" s="629"/>
      <c r="BM14" s="629"/>
      <c r="BN14" s="630"/>
      <c r="BO14" s="655">
        <v>
1.9</v>
      </c>
      <c r="BP14" s="655"/>
      <c r="BQ14" s="655"/>
      <c r="BR14" s="655"/>
      <c r="BS14" s="656" t="s">
        <v>
130</v>
      </c>
      <c r="BT14" s="656"/>
      <c r="BU14" s="656"/>
      <c r="BV14" s="656"/>
      <c r="BW14" s="656"/>
      <c r="BX14" s="656"/>
      <c r="BY14" s="656"/>
      <c r="BZ14" s="656"/>
      <c r="CA14" s="656"/>
      <c r="CB14" s="723"/>
      <c r="CD14" s="670" t="s">
        <v>
258</v>
      </c>
      <c r="CE14" s="667"/>
      <c r="CF14" s="667"/>
      <c r="CG14" s="667"/>
      <c r="CH14" s="667"/>
      <c r="CI14" s="667"/>
      <c r="CJ14" s="667"/>
      <c r="CK14" s="667"/>
      <c r="CL14" s="667"/>
      <c r="CM14" s="667"/>
      <c r="CN14" s="667"/>
      <c r="CO14" s="667"/>
      <c r="CP14" s="667"/>
      <c r="CQ14" s="668"/>
      <c r="CR14" s="628">
        <v>
592887</v>
      </c>
      <c r="CS14" s="629"/>
      <c r="CT14" s="629"/>
      <c r="CU14" s="629"/>
      <c r="CV14" s="629"/>
      <c r="CW14" s="629"/>
      <c r="CX14" s="629"/>
      <c r="CY14" s="630"/>
      <c r="CZ14" s="655">
        <v>
6.5</v>
      </c>
      <c r="DA14" s="655"/>
      <c r="DB14" s="655"/>
      <c r="DC14" s="655"/>
      <c r="DD14" s="634">
        <v>
231362</v>
      </c>
      <c r="DE14" s="629"/>
      <c r="DF14" s="629"/>
      <c r="DG14" s="629"/>
      <c r="DH14" s="629"/>
      <c r="DI14" s="629"/>
      <c r="DJ14" s="629"/>
      <c r="DK14" s="629"/>
      <c r="DL14" s="629"/>
      <c r="DM14" s="629"/>
      <c r="DN14" s="629"/>
      <c r="DO14" s="629"/>
      <c r="DP14" s="630"/>
      <c r="DQ14" s="634">
        <v>
376204</v>
      </c>
      <c r="DR14" s="629"/>
      <c r="DS14" s="629"/>
      <c r="DT14" s="629"/>
      <c r="DU14" s="629"/>
      <c r="DV14" s="629"/>
      <c r="DW14" s="629"/>
      <c r="DX14" s="629"/>
      <c r="DY14" s="629"/>
      <c r="DZ14" s="629"/>
      <c r="EA14" s="629"/>
      <c r="EB14" s="629"/>
      <c r="EC14" s="669"/>
    </row>
    <row r="15" spans="2:143" ht="11.25" customHeight="1">
      <c r="B15" s="625" t="s">
        <v>
259</v>
      </c>
      <c r="C15" s="626"/>
      <c r="D15" s="626"/>
      <c r="E15" s="626"/>
      <c r="F15" s="626"/>
      <c r="G15" s="626"/>
      <c r="H15" s="626"/>
      <c r="I15" s="626"/>
      <c r="J15" s="626"/>
      <c r="K15" s="626"/>
      <c r="L15" s="626"/>
      <c r="M15" s="626"/>
      <c r="N15" s="626"/>
      <c r="O15" s="626"/>
      <c r="P15" s="626"/>
      <c r="Q15" s="627"/>
      <c r="R15" s="628" t="s">
        <v>
130</v>
      </c>
      <c r="S15" s="629"/>
      <c r="T15" s="629"/>
      <c r="U15" s="629"/>
      <c r="V15" s="629"/>
      <c r="W15" s="629"/>
      <c r="X15" s="629"/>
      <c r="Y15" s="630"/>
      <c r="Z15" s="655" t="s">
        <v>
130</v>
      </c>
      <c r="AA15" s="655"/>
      <c r="AB15" s="655"/>
      <c r="AC15" s="655"/>
      <c r="AD15" s="656" t="s">
        <v>
130</v>
      </c>
      <c r="AE15" s="656"/>
      <c r="AF15" s="656"/>
      <c r="AG15" s="656"/>
      <c r="AH15" s="656"/>
      <c r="AI15" s="656"/>
      <c r="AJ15" s="656"/>
      <c r="AK15" s="656"/>
      <c r="AL15" s="631" t="s">
        <v>
130</v>
      </c>
      <c r="AM15" s="632"/>
      <c r="AN15" s="632"/>
      <c r="AO15" s="657"/>
      <c r="AP15" s="625" t="s">
        <v>
260</v>
      </c>
      <c r="AQ15" s="626"/>
      <c r="AR15" s="626"/>
      <c r="AS15" s="626"/>
      <c r="AT15" s="626"/>
      <c r="AU15" s="626"/>
      <c r="AV15" s="626"/>
      <c r="AW15" s="626"/>
      <c r="AX15" s="626"/>
      <c r="AY15" s="626"/>
      <c r="AZ15" s="626"/>
      <c r="BA15" s="626"/>
      <c r="BB15" s="626"/>
      <c r="BC15" s="626"/>
      <c r="BD15" s="626"/>
      <c r="BE15" s="626"/>
      <c r="BF15" s="627"/>
      <c r="BG15" s="628">
        <v>
128122</v>
      </c>
      <c r="BH15" s="629"/>
      <c r="BI15" s="629"/>
      <c r="BJ15" s="629"/>
      <c r="BK15" s="629"/>
      <c r="BL15" s="629"/>
      <c r="BM15" s="629"/>
      <c r="BN15" s="630"/>
      <c r="BO15" s="655">
        <v>
4.7</v>
      </c>
      <c r="BP15" s="655"/>
      <c r="BQ15" s="655"/>
      <c r="BR15" s="655"/>
      <c r="BS15" s="656" t="s">
        <v>
130</v>
      </c>
      <c r="BT15" s="656"/>
      <c r="BU15" s="656"/>
      <c r="BV15" s="656"/>
      <c r="BW15" s="656"/>
      <c r="BX15" s="656"/>
      <c r="BY15" s="656"/>
      <c r="BZ15" s="656"/>
      <c r="CA15" s="656"/>
      <c r="CB15" s="723"/>
      <c r="CD15" s="670" t="s">
        <v>
261</v>
      </c>
      <c r="CE15" s="667"/>
      <c r="CF15" s="667"/>
      <c r="CG15" s="667"/>
      <c r="CH15" s="667"/>
      <c r="CI15" s="667"/>
      <c r="CJ15" s="667"/>
      <c r="CK15" s="667"/>
      <c r="CL15" s="667"/>
      <c r="CM15" s="667"/>
      <c r="CN15" s="667"/>
      <c r="CO15" s="667"/>
      <c r="CP15" s="667"/>
      <c r="CQ15" s="668"/>
      <c r="CR15" s="628">
        <v>
909566</v>
      </c>
      <c r="CS15" s="629"/>
      <c r="CT15" s="629"/>
      <c r="CU15" s="629"/>
      <c r="CV15" s="629"/>
      <c r="CW15" s="629"/>
      <c r="CX15" s="629"/>
      <c r="CY15" s="630"/>
      <c r="CZ15" s="655">
        <v>
10</v>
      </c>
      <c r="DA15" s="655"/>
      <c r="DB15" s="655"/>
      <c r="DC15" s="655"/>
      <c r="DD15" s="634">
        <v>
38597</v>
      </c>
      <c r="DE15" s="629"/>
      <c r="DF15" s="629"/>
      <c r="DG15" s="629"/>
      <c r="DH15" s="629"/>
      <c r="DI15" s="629"/>
      <c r="DJ15" s="629"/>
      <c r="DK15" s="629"/>
      <c r="DL15" s="629"/>
      <c r="DM15" s="629"/>
      <c r="DN15" s="629"/>
      <c r="DO15" s="629"/>
      <c r="DP15" s="630"/>
      <c r="DQ15" s="634">
        <v>
713532</v>
      </c>
      <c r="DR15" s="629"/>
      <c r="DS15" s="629"/>
      <c r="DT15" s="629"/>
      <c r="DU15" s="629"/>
      <c r="DV15" s="629"/>
      <c r="DW15" s="629"/>
      <c r="DX15" s="629"/>
      <c r="DY15" s="629"/>
      <c r="DZ15" s="629"/>
      <c r="EA15" s="629"/>
      <c r="EB15" s="629"/>
      <c r="EC15" s="669"/>
    </row>
    <row r="16" spans="2:143" ht="11.25" customHeight="1">
      <c r="B16" s="625" t="s">
        <v>
262</v>
      </c>
      <c r="C16" s="626"/>
      <c r="D16" s="626"/>
      <c r="E16" s="626"/>
      <c r="F16" s="626"/>
      <c r="G16" s="626"/>
      <c r="H16" s="626"/>
      <c r="I16" s="626"/>
      <c r="J16" s="626"/>
      <c r="K16" s="626"/>
      <c r="L16" s="626"/>
      <c r="M16" s="626"/>
      <c r="N16" s="626"/>
      <c r="O16" s="626"/>
      <c r="P16" s="626"/>
      <c r="Q16" s="627"/>
      <c r="R16" s="628">
        <v>
4287</v>
      </c>
      <c r="S16" s="629"/>
      <c r="T16" s="629"/>
      <c r="U16" s="629"/>
      <c r="V16" s="629"/>
      <c r="W16" s="629"/>
      <c r="X16" s="629"/>
      <c r="Y16" s="630"/>
      <c r="Z16" s="655">
        <v>
0</v>
      </c>
      <c r="AA16" s="655"/>
      <c r="AB16" s="655"/>
      <c r="AC16" s="655"/>
      <c r="AD16" s="656">
        <v>
4287</v>
      </c>
      <c r="AE16" s="656"/>
      <c r="AF16" s="656"/>
      <c r="AG16" s="656"/>
      <c r="AH16" s="656"/>
      <c r="AI16" s="656"/>
      <c r="AJ16" s="656"/>
      <c r="AK16" s="656"/>
      <c r="AL16" s="631">
        <v>
0.1</v>
      </c>
      <c r="AM16" s="632"/>
      <c r="AN16" s="632"/>
      <c r="AO16" s="657"/>
      <c r="AP16" s="625" t="s">
        <v>
263</v>
      </c>
      <c r="AQ16" s="626"/>
      <c r="AR16" s="626"/>
      <c r="AS16" s="626"/>
      <c r="AT16" s="626"/>
      <c r="AU16" s="626"/>
      <c r="AV16" s="626"/>
      <c r="AW16" s="626"/>
      <c r="AX16" s="626"/>
      <c r="AY16" s="626"/>
      <c r="AZ16" s="626"/>
      <c r="BA16" s="626"/>
      <c r="BB16" s="626"/>
      <c r="BC16" s="626"/>
      <c r="BD16" s="626"/>
      <c r="BE16" s="626"/>
      <c r="BF16" s="627"/>
      <c r="BG16" s="628" t="s">
        <v>
130</v>
      </c>
      <c r="BH16" s="629"/>
      <c r="BI16" s="629"/>
      <c r="BJ16" s="629"/>
      <c r="BK16" s="629"/>
      <c r="BL16" s="629"/>
      <c r="BM16" s="629"/>
      <c r="BN16" s="630"/>
      <c r="BO16" s="655" t="s">
        <v>
130</v>
      </c>
      <c r="BP16" s="655"/>
      <c r="BQ16" s="655"/>
      <c r="BR16" s="655"/>
      <c r="BS16" s="656" t="s">
        <v>
130</v>
      </c>
      <c r="BT16" s="656"/>
      <c r="BU16" s="656"/>
      <c r="BV16" s="656"/>
      <c r="BW16" s="656"/>
      <c r="BX16" s="656"/>
      <c r="BY16" s="656"/>
      <c r="BZ16" s="656"/>
      <c r="CA16" s="656"/>
      <c r="CB16" s="723"/>
      <c r="CD16" s="670" t="s">
        <v>
264</v>
      </c>
      <c r="CE16" s="667"/>
      <c r="CF16" s="667"/>
      <c r="CG16" s="667"/>
      <c r="CH16" s="667"/>
      <c r="CI16" s="667"/>
      <c r="CJ16" s="667"/>
      <c r="CK16" s="667"/>
      <c r="CL16" s="667"/>
      <c r="CM16" s="667"/>
      <c r="CN16" s="667"/>
      <c r="CO16" s="667"/>
      <c r="CP16" s="667"/>
      <c r="CQ16" s="668"/>
      <c r="CR16" s="628" t="s">
        <v>
130</v>
      </c>
      <c r="CS16" s="629"/>
      <c r="CT16" s="629"/>
      <c r="CU16" s="629"/>
      <c r="CV16" s="629"/>
      <c r="CW16" s="629"/>
      <c r="CX16" s="629"/>
      <c r="CY16" s="630"/>
      <c r="CZ16" s="655" t="s">
        <v>
130</v>
      </c>
      <c r="DA16" s="655"/>
      <c r="DB16" s="655"/>
      <c r="DC16" s="655"/>
      <c r="DD16" s="634" t="s">
        <v>
130</v>
      </c>
      <c r="DE16" s="629"/>
      <c r="DF16" s="629"/>
      <c r="DG16" s="629"/>
      <c r="DH16" s="629"/>
      <c r="DI16" s="629"/>
      <c r="DJ16" s="629"/>
      <c r="DK16" s="629"/>
      <c r="DL16" s="629"/>
      <c r="DM16" s="629"/>
      <c r="DN16" s="629"/>
      <c r="DO16" s="629"/>
      <c r="DP16" s="630"/>
      <c r="DQ16" s="634" t="s">
        <v>
130</v>
      </c>
      <c r="DR16" s="629"/>
      <c r="DS16" s="629"/>
      <c r="DT16" s="629"/>
      <c r="DU16" s="629"/>
      <c r="DV16" s="629"/>
      <c r="DW16" s="629"/>
      <c r="DX16" s="629"/>
      <c r="DY16" s="629"/>
      <c r="DZ16" s="629"/>
      <c r="EA16" s="629"/>
      <c r="EB16" s="629"/>
      <c r="EC16" s="669"/>
    </row>
    <row r="17" spans="2:133" ht="11.25" customHeight="1">
      <c r="B17" s="625" t="s">
        <v>
265</v>
      </c>
      <c r="C17" s="626"/>
      <c r="D17" s="626"/>
      <c r="E17" s="626"/>
      <c r="F17" s="626"/>
      <c r="G17" s="626"/>
      <c r="H17" s="626"/>
      <c r="I17" s="626"/>
      <c r="J17" s="626"/>
      <c r="K17" s="626"/>
      <c r="L17" s="626"/>
      <c r="M17" s="626"/>
      <c r="N17" s="626"/>
      <c r="O17" s="626"/>
      <c r="P17" s="626"/>
      <c r="Q17" s="627"/>
      <c r="R17" s="628">
        <v>
25754</v>
      </c>
      <c r="S17" s="629"/>
      <c r="T17" s="629"/>
      <c r="U17" s="629"/>
      <c r="V17" s="629"/>
      <c r="W17" s="629"/>
      <c r="X17" s="629"/>
      <c r="Y17" s="630"/>
      <c r="Z17" s="655">
        <v>
0.3</v>
      </c>
      <c r="AA17" s="655"/>
      <c r="AB17" s="655"/>
      <c r="AC17" s="655"/>
      <c r="AD17" s="656">
        <v>
25754</v>
      </c>
      <c r="AE17" s="656"/>
      <c r="AF17" s="656"/>
      <c r="AG17" s="656"/>
      <c r="AH17" s="656"/>
      <c r="AI17" s="656"/>
      <c r="AJ17" s="656"/>
      <c r="AK17" s="656"/>
      <c r="AL17" s="631">
        <v>
0.6</v>
      </c>
      <c r="AM17" s="632"/>
      <c r="AN17" s="632"/>
      <c r="AO17" s="657"/>
      <c r="AP17" s="625" t="s">
        <v>
266</v>
      </c>
      <c r="AQ17" s="626"/>
      <c r="AR17" s="626"/>
      <c r="AS17" s="626"/>
      <c r="AT17" s="626"/>
      <c r="AU17" s="626"/>
      <c r="AV17" s="626"/>
      <c r="AW17" s="626"/>
      <c r="AX17" s="626"/>
      <c r="AY17" s="626"/>
      <c r="AZ17" s="626"/>
      <c r="BA17" s="626"/>
      <c r="BB17" s="626"/>
      <c r="BC17" s="626"/>
      <c r="BD17" s="626"/>
      <c r="BE17" s="626"/>
      <c r="BF17" s="627"/>
      <c r="BG17" s="628" t="s">
        <v>
130</v>
      </c>
      <c r="BH17" s="629"/>
      <c r="BI17" s="629"/>
      <c r="BJ17" s="629"/>
      <c r="BK17" s="629"/>
      <c r="BL17" s="629"/>
      <c r="BM17" s="629"/>
      <c r="BN17" s="630"/>
      <c r="BO17" s="655" t="s">
        <v>
130</v>
      </c>
      <c r="BP17" s="655"/>
      <c r="BQ17" s="655"/>
      <c r="BR17" s="655"/>
      <c r="BS17" s="656" t="s">
        <v>
130</v>
      </c>
      <c r="BT17" s="656"/>
      <c r="BU17" s="656"/>
      <c r="BV17" s="656"/>
      <c r="BW17" s="656"/>
      <c r="BX17" s="656"/>
      <c r="BY17" s="656"/>
      <c r="BZ17" s="656"/>
      <c r="CA17" s="656"/>
      <c r="CB17" s="723"/>
      <c r="CD17" s="670" t="s">
        <v>
267</v>
      </c>
      <c r="CE17" s="667"/>
      <c r="CF17" s="667"/>
      <c r="CG17" s="667"/>
      <c r="CH17" s="667"/>
      <c r="CI17" s="667"/>
      <c r="CJ17" s="667"/>
      <c r="CK17" s="667"/>
      <c r="CL17" s="667"/>
      <c r="CM17" s="667"/>
      <c r="CN17" s="667"/>
      <c r="CO17" s="667"/>
      <c r="CP17" s="667"/>
      <c r="CQ17" s="668"/>
      <c r="CR17" s="628">
        <v>
777715</v>
      </c>
      <c r="CS17" s="629"/>
      <c r="CT17" s="629"/>
      <c r="CU17" s="629"/>
      <c r="CV17" s="629"/>
      <c r="CW17" s="629"/>
      <c r="CX17" s="629"/>
      <c r="CY17" s="630"/>
      <c r="CZ17" s="655">
        <v>
8.6</v>
      </c>
      <c r="DA17" s="655"/>
      <c r="DB17" s="655"/>
      <c r="DC17" s="655"/>
      <c r="DD17" s="634" t="s">
        <v>
130</v>
      </c>
      <c r="DE17" s="629"/>
      <c r="DF17" s="629"/>
      <c r="DG17" s="629"/>
      <c r="DH17" s="629"/>
      <c r="DI17" s="629"/>
      <c r="DJ17" s="629"/>
      <c r="DK17" s="629"/>
      <c r="DL17" s="629"/>
      <c r="DM17" s="629"/>
      <c r="DN17" s="629"/>
      <c r="DO17" s="629"/>
      <c r="DP17" s="630"/>
      <c r="DQ17" s="634">
        <v>
723630</v>
      </c>
      <c r="DR17" s="629"/>
      <c r="DS17" s="629"/>
      <c r="DT17" s="629"/>
      <c r="DU17" s="629"/>
      <c r="DV17" s="629"/>
      <c r="DW17" s="629"/>
      <c r="DX17" s="629"/>
      <c r="DY17" s="629"/>
      <c r="DZ17" s="629"/>
      <c r="EA17" s="629"/>
      <c r="EB17" s="629"/>
      <c r="EC17" s="669"/>
    </row>
    <row r="18" spans="2:133" ht="11.25" customHeight="1">
      <c r="B18" s="625" t="s">
        <v>
268</v>
      </c>
      <c r="C18" s="626"/>
      <c r="D18" s="626"/>
      <c r="E18" s="626"/>
      <c r="F18" s="626"/>
      <c r="G18" s="626"/>
      <c r="H18" s="626"/>
      <c r="I18" s="626"/>
      <c r="J18" s="626"/>
      <c r="K18" s="626"/>
      <c r="L18" s="626"/>
      <c r="M18" s="626"/>
      <c r="N18" s="626"/>
      <c r="O18" s="626"/>
      <c r="P18" s="626"/>
      <c r="Q18" s="627"/>
      <c r="R18" s="628">
        <v>
71819</v>
      </c>
      <c r="S18" s="629"/>
      <c r="T18" s="629"/>
      <c r="U18" s="629"/>
      <c r="V18" s="629"/>
      <c r="W18" s="629"/>
      <c r="X18" s="629"/>
      <c r="Y18" s="630"/>
      <c r="Z18" s="655">
        <v>
0.7</v>
      </c>
      <c r="AA18" s="655"/>
      <c r="AB18" s="655"/>
      <c r="AC18" s="655"/>
      <c r="AD18" s="656">
        <v>
67553</v>
      </c>
      <c r="AE18" s="656"/>
      <c r="AF18" s="656"/>
      <c r="AG18" s="656"/>
      <c r="AH18" s="656"/>
      <c r="AI18" s="656"/>
      <c r="AJ18" s="656"/>
      <c r="AK18" s="656"/>
      <c r="AL18" s="631">
        <v>
1.5</v>
      </c>
      <c r="AM18" s="632"/>
      <c r="AN18" s="632"/>
      <c r="AO18" s="657"/>
      <c r="AP18" s="625" t="s">
        <v>
269</v>
      </c>
      <c r="AQ18" s="626"/>
      <c r="AR18" s="626"/>
      <c r="AS18" s="626"/>
      <c r="AT18" s="626"/>
      <c r="AU18" s="626"/>
      <c r="AV18" s="626"/>
      <c r="AW18" s="626"/>
      <c r="AX18" s="626"/>
      <c r="AY18" s="626"/>
      <c r="AZ18" s="626"/>
      <c r="BA18" s="626"/>
      <c r="BB18" s="626"/>
      <c r="BC18" s="626"/>
      <c r="BD18" s="626"/>
      <c r="BE18" s="626"/>
      <c r="BF18" s="627"/>
      <c r="BG18" s="628" t="s">
        <v>
130</v>
      </c>
      <c r="BH18" s="629"/>
      <c r="BI18" s="629"/>
      <c r="BJ18" s="629"/>
      <c r="BK18" s="629"/>
      <c r="BL18" s="629"/>
      <c r="BM18" s="629"/>
      <c r="BN18" s="630"/>
      <c r="BO18" s="655" t="s">
        <v>
130</v>
      </c>
      <c r="BP18" s="655"/>
      <c r="BQ18" s="655"/>
      <c r="BR18" s="655"/>
      <c r="BS18" s="656" t="s">
        <v>
130</v>
      </c>
      <c r="BT18" s="656"/>
      <c r="BU18" s="656"/>
      <c r="BV18" s="656"/>
      <c r="BW18" s="656"/>
      <c r="BX18" s="656"/>
      <c r="BY18" s="656"/>
      <c r="BZ18" s="656"/>
      <c r="CA18" s="656"/>
      <c r="CB18" s="723"/>
      <c r="CD18" s="670" t="s">
        <v>
270</v>
      </c>
      <c r="CE18" s="667"/>
      <c r="CF18" s="667"/>
      <c r="CG18" s="667"/>
      <c r="CH18" s="667"/>
      <c r="CI18" s="667"/>
      <c r="CJ18" s="667"/>
      <c r="CK18" s="667"/>
      <c r="CL18" s="667"/>
      <c r="CM18" s="667"/>
      <c r="CN18" s="667"/>
      <c r="CO18" s="667"/>
      <c r="CP18" s="667"/>
      <c r="CQ18" s="668"/>
      <c r="CR18" s="628" t="s">
        <v>
130</v>
      </c>
      <c r="CS18" s="629"/>
      <c r="CT18" s="629"/>
      <c r="CU18" s="629"/>
      <c r="CV18" s="629"/>
      <c r="CW18" s="629"/>
      <c r="CX18" s="629"/>
      <c r="CY18" s="630"/>
      <c r="CZ18" s="655" t="s">
        <v>
130</v>
      </c>
      <c r="DA18" s="655"/>
      <c r="DB18" s="655"/>
      <c r="DC18" s="655"/>
      <c r="DD18" s="634" t="s">
        <v>
130</v>
      </c>
      <c r="DE18" s="629"/>
      <c r="DF18" s="629"/>
      <c r="DG18" s="629"/>
      <c r="DH18" s="629"/>
      <c r="DI18" s="629"/>
      <c r="DJ18" s="629"/>
      <c r="DK18" s="629"/>
      <c r="DL18" s="629"/>
      <c r="DM18" s="629"/>
      <c r="DN18" s="629"/>
      <c r="DO18" s="629"/>
      <c r="DP18" s="630"/>
      <c r="DQ18" s="634" t="s">
        <v>
130</v>
      </c>
      <c r="DR18" s="629"/>
      <c r="DS18" s="629"/>
      <c r="DT18" s="629"/>
      <c r="DU18" s="629"/>
      <c r="DV18" s="629"/>
      <c r="DW18" s="629"/>
      <c r="DX18" s="629"/>
      <c r="DY18" s="629"/>
      <c r="DZ18" s="629"/>
      <c r="EA18" s="629"/>
      <c r="EB18" s="629"/>
      <c r="EC18" s="669"/>
    </row>
    <row r="19" spans="2:133" ht="11.25" customHeight="1">
      <c r="B19" s="625" t="s">
        <v>
271</v>
      </c>
      <c r="C19" s="626"/>
      <c r="D19" s="626"/>
      <c r="E19" s="626"/>
      <c r="F19" s="626"/>
      <c r="G19" s="626"/>
      <c r="H19" s="626"/>
      <c r="I19" s="626"/>
      <c r="J19" s="626"/>
      <c r="K19" s="626"/>
      <c r="L19" s="626"/>
      <c r="M19" s="626"/>
      <c r="N19" s="626"/>
      <c r="O19" s="626"/>
      <c r="P19" s="626"/>
      <c r="Q19" s="627"/>
      <c r="R19" s="628">
        <v>
11230</v>
      </c>
      <c r="S19" s="629"/>
      <c r="T19" s="629"/>
      <c r="U19" s="629"/>
      <c r="V19" s="629"/>
      <c r="W19" s="629"/>
      <c r="X19" s="629"/>
      <c r="Y19" s="630"/>
      <c r="Z19" s="655">
        <v>
0.1</v>
      </c>
      <c r="AA19" s="655"/>
      <c r="AB19" s="655"/>
      <c r="AC19" s="655"/>
      <c r="AD19" s="656">
        <v>
11230</v>
      </c>
      <c r="AE19" s="656"/>
      <c r="AF19" s="656"/>
      <c r="AG19" s="656"/>
      <c r="AH19" s="656"/>
      <c r="AI19" s="656"/>
      <c r="AJ19" s="656"/>
      <c r="AK19" s="656"/>
      <c r="AL19" s="631">
        <v>
0.3</v>
      </c>
      <c r="AM19" s="632"/>
      <c r="AN19" s="632"/>
      <c r="AO19" s="657"/>
      <c r="AP19" s="625" t="s">
        <v>
272</v>
      </c>
      <c r="AQ19" s="626"/>
      <c r="AR19" s="626"/>
      <c r="AS19" s="626"/>
      <c r="AT19" s="626"/>
      <c r="AU19" s="626"/>
      <c r="AV19" s="626"/>
      <c r="AW19" s="626"/>
      <c r="AX19" s="626"/>
      <c r="AY19" s="626"/>
      <c r="AZ19" s="626"/>
      <c r="BA19" s="626"/>
      <c r="BB19" s="626"/>
      <c r="BC19" s="626"/>
      <c r="BD19" s="626"/>
      <c r="BE19" s="626"/>
      <c r="BF19" s="627"/>
      <c r="BG19" s="628">
        <v>
168236</v>
      </c>
      <c r="BH19" s="629"/>
      <c r="BI19" s="629"/>
      <c r="BJ19" s="629"/>
      <c r="BK19" s="629"/>
      <c r="BL19" s="629"/>
      <c r="BM19" s="629"/>
      <c r="BN19" s="630"/>
      <c r="BO19" s="655">
        <v>
6.2</v>
      </c>
      <c r="BP19" s="655"/>
      <c r="BQ19" s="655"/>
      <c r="BR19" s="655"/>
      <c r="BS19" s="656" t="s">
        <v>
130</v>
      </c>
      <c r="BT19" s="656"/>
      <c r="BU19" s="656"/>
      <c r="BV19" s="656"/>
      <c r="BW19" s="656"/>
      <c r="BX19" s="656"/>
      <c r="BY19" s="656"/>
      <c r="BZ19" s="656"/>
      <c r="CA19" s="656"/>
      <c r="CB19" s="723"/>
      <c r="CD19" s="670" t="s">
        <v>
273</v>
      </c>
      <c r="CE19" s="667"/>
      <c r="CF19" s="667"/>
      <c r="CG19" s="667"/>
      <c r="CH19" s="667"/>
      <c r="CI19" s="667"/>
      <c r="CJ19" s="667"/>
      <c r="CK19" s="667"/>
      <c r="CL19" s="667"/>
      <c r="CM19" s="667"/>
      <c r="CN19" s="667"/>
      <c r="CO19" s="667"/>
      <c r="CP19" s="667"/>
      <c r="CQ19" s="668"/>
      <c r="CR19" s="628" t="s">
        <v>
130</v>
      </c>
      <c r="CS19" s="629"/>
      <c r="CT19" s="629"/>
      <c r="CU19" s="629"/>
      <c r="CV19" s="629"/>
      <c r="CW19" s="629"/>
      <c r="CX19" s="629"/>
      <c r="CY19" s="630"/>
      <c r="CZ19" s="655" t="s">
        <v>
130</v>
      </c>
      <c r="DA19" s="655"/>
      <c r="DB19" s="655"/>
      <c r="DC19" s="655"/>
      <c r="DD19" s="634" t="s">
        <v>
130</v>
      </c>
      <c r="DE19" s="629"/>
      <c r="DF19" s="629"/>
      <c r="DG19" s="629"/>
      <c r="DH19" s="629"/>
      <c r="DI19" s="629"/>
      <c r="DJ19" s="629"/>
      <c r="DK19" s="629"/>
      <c r="DL19" s="629"/>
      <c r="DM19" s="629"/>
      <c r="DN19" s="629"/>
      <c r="DO19" s="629"/>
      <c r="DP19" s="630"/>
      <c r="DQ19" s="634" t="s">
        <v>
130</v>
      </c>
      <c r="DR19" s="629"/>
      <c r="DS19" s="629"/>
      <c r="DT19" s="629"/>
      <c r="DU19" s="629"/>
      <c r="DV19" s="629"/>
      <c r="DW19" s="629"/>
      <c r="DX19" s="629"/>
      <c r="DY19" s="629"/>
      <c r="DZ19" s="629"/>
      <c r="EA19" s="629"/>
      <c r="EB19" s="629"/>
      <c r="EC19" s="669"/>
    </row>
    <row r="20" spans="2:133" ht="11.25" customHeight="1">
      <c r="B20" s="625" t="s">
        <v>
274</v>
      </c>
      <c r="C20" s="626"/>
      <c r="D20" s="626"/>
      <c r="E20" s="626"/>
      <c r="F20" s="626"/>
      <c r="G20" s="626"/>
      <c r="H20" s="626"/>
      <c r="I20" s="626"/>
      <c r="J20" s="626"/>
      <c r="K20" s="626"/>
      <c r="L20" s="626"/>
      <c r="M20" s="626"/>
      <c r="N20" s="626"/>
      <c r="O20" s="626"/>
      <c r="P20" s="626"/>
      <c r="Q20" s="627"/>
      <c r="R20" s="628">
        <v>
1279</v>
      </c>
      <c r="S20" s="629"/>
      <c r="T20" s="629"/>
      <c r="U20" s="629"/>
      <c r="V20" s="629"/>
      <c r="W20" s="629"/>
      <c r="X20" s="629"/>
      <c r="Y20" s="630"/>
      <c r="Z20" s="655">
        <v>
0</v>
      </c>
      <c r="AA20" s="655"/>
      <c r="AB20" s="655"/>
      <c r="AC20" s="655"/>
      <c r="AD20" s="656">
        <v>
1279</v>
      </c>
      <c r="AE20" s="656"/>
      <c r="AF20" s="656"/>
      <c r="AG20" s="656"/>
      <c r="AH20" s="656"/>
      <c r="AI20" s="656"/>
      <c r="AJ20" s="656"/>
      <c r="AK20" s="656"/>
      <c r="AL20" s="631">
        <v>
0</v>
      </c>
      <c r="AM20" s="632"/>
      <c r="AN20" s="632"/>
      <c r="AO20" s="657"/>
      <c r="AP20" s="625" t="s">
        <v>
275</v>
      </c>
      <c r="AQ20" s="626"/>
      <c r="AR20" s="626"/>
      <c r="AS20" s="626"/>
      <c r="AT20" s="626"/>
      <c r="AU20" s="626"/>
      <c r="AV20" s="626"/>
      <c r="AW20" s="626"/>
      <c r="AX20" s="626"/>
      <c r="AY20" s="626"/>
      <c r="AZ20" s="626"/>
      <c r="BA20" s="626"/>
      <c r="BB20" s="626"/>
      <c r="BC20" s="626"/>
      <c r="BD20" s="626"/>
      <c r="BE20" s="626"/>
      <c r="BF20" s="627"/>
      <c r="BG20" s="628">
        <v>
168236</v>
      </c>
      <c r="BH20" s="629"/>
      <c r="BI20" s="629"/>
      <c r="BJ20" s="629"/>
      <c r="BK20" s="629"/>
      <c r="BL20" s="629"/>
      <c r="BM20" s="629"/>
      <c r="BN20" s="630"/>
      <c r="BO20" s="655">
        <v>
6.2</v>
      </c>
      <c r="BP20" s="655"/>
      <c r="BQ20" s="655"/>
      <c r="BR20" s="655"/>
      <c r="BS20" s="656" t="s">
        <v>
130</v>
      </c>
      <c r="BT20" s="656"/>
      <c r="BU20" s="656"/>
      <c r="BV20" s="656"/>
      <c r="BW20" s="656"/>
      <c r="BX20" s="656"/>
      <c r="BY20" s="656"/>
      <c r="BZ20" s="656"/>
      <c r="CA20" s="656"/>
      <c r="CB20" s="723"/>
      <c r="CD20" s="670" t="s">
        <v>
276</v>
      </c>
      <c r="CE20" s="667"/>
      <c r="CF20" s="667"/>
      <c r="CG20" s="667"/>
      <c r="CH20" s="667"/>
      <c r="CI20" s="667"/>
      <c r="CJ20" s="667"/>
      <c r="CK20" s="667"/>
      <c r="CL20" s="667"/>
      <c r="CM20" s="667"/>
      <c r="CN20" s="667"/>
      <c r="CO20" s="667"/>
      <c r="CP20" s="667"/>
      <c r="CQ20" s="668"/>
      <c r="CR20" s="628">
        <v>
9093383</v>
      </c>
      <c r="CS20" s="629"/>
      <c r="CT20" s="629"/>
      <c r="CU20" s="629"/>
      <c r="CV20" s="629"/>
      <c r="CW20" s="629"/>
      <c r="CX20" s="629"/>
      <c r="CY20" s="630"/>
      <c r="CZ20" s="655">
        <v>
100</v>
      </c>
      <c r="DA20" s="655"/>
      <c r="DB20" s="655"/>
      <c r="DC20" s="655"/>
      <c r="DD20" s="634">
        <v>
800812</v>
      </c>
      <c r="DE20" s="629"/>
      <c r="DF20" s="629"/>
      <c r="DG20" s="629"/>
      <c r="DH20" s="629"/>
      <c r="DI20" s="629"/>
      <c r="DJ20" s="629"/>
      <c r="DK20" s="629"/>
      <c r="DL20" s="629"/>
      <c r="DM20" s="629"/>
      <c r="DN20" s="629"/>
      <c r="DO20" s="629"/>
      <c r="DP20" s="630"/>
      <c r="DQ20" s="634">
        <v>
5981951</v>
      </c>
      <c r="DR20" s="629"/>
      <c r="DS20" s="629"/>
      <c r="DT20" s="629"/>
      <c r="DU20" s="629"/>
      <c r="DV20" s="629"/>
      <c r="DW20" s="629"/>
      <c r="DX20" s="629"/>
      <c r="DY20" s="629"/>
      <c r="DZ20" s="629"/>
      <c r="EA20" s="629"/>
      <c r="EB20" s="629"/>
      <c r="EC20" s="669"/>
    </row>
    <row r="21" spans="2:133" ht="11.25" customHeight="1">
      <c r="B21" s="625" t="s">
        <v>
277</v>
      </c>
      <c r="C21" s="626"/>
      <c r="D21" s="626"/>
      <c r="E21" s="626"/>
      <c r="F21" s="626"/>
      <c r="G21" s="626"/>
      <c r="H21" s="626"/>
      <c r="I21" s="626"/>
      <c r="J21" s="626"/>
      <c r="K21" s="626"/>
      <c r="L21" s="626"/>
      <c r="M21" s="626"/>
      <c r="N21" s="626"/>
      <c r="O21" s="626"/>
      <c r="P21" s="626"/>
      <c r="Q21" s="627"/>
      <c r="R21" s="628">
        <v>
648</v>
      </c>
      <c r="S21" s="629"/>
      <c r="T21" s="629"/>
      <c r="U21" s="629"/>
      <c r="V21" s="629"/>
      <c r="W21" s="629"/>
      <c r="X21" s="629"/>
      <c r="Y21" s="630"/>
      <c r="Z21" s="655">
        <v>
0</v>
      </c>
      <c r="AA21" s="655"/>
      <c r="AB21" s="655"/>
      <c r="AC21" s="655"/>
      <c r="AD21" s="656">
        <v>
648</v>
      </c>
      <c r="AE21" s="656"/>
      <c r="AF21" s="656"/>
      <c r="AG21" s="656"/>
      <c r="AH21" s="656"/>
      <c r="AI21" s="656"/>
      <c r="AJ21" s="656"/>
      <c r="AK21" s="656"/>
      <c r="AL21" s="631">
        <v>
0</v>
      </c>
      <c r="AM21" s="632"/>
      <c r="AN21" s="632"/>
      <c r="AO21" s="657"/>
      <c r="AP21" s="720" t="s">
        <v>
278</v>
      </c>
      <c r="AQ21" s="728"/>
      <c r="AR21" s="728"/>
      <c r="AS21" s="728"/>
      <c r="AT21" s="728"/>
      <c r="AU21" s="728"/>
      <c r="AV21" s="728"/>
      <c r="AW21" s="728"/>
      <c r="AX21" s="728"/>
      <c r="AY21" s="728"/>
      <c r="AZ21" s="728"/>
      <c r="BA21" s="728"/>
      <c r="BB21" s="728"/>
      <c r="BC21" s="728"/>
      <c r="BD21" s="728"/>
      <c r="BE21" s="728"/>
      <c r="BF21" s="722"/>
      <c r="BG21" s="628">
        <v>
18440</v>
      </c>
      <c r="BH21" s="629"/>
      <c r="BI21" s="629"/>
      <c r="BJ21" s="629"/>
      <c r="BK21" s="629"/>
      <c r="BL21" s="629"/>
      <c r="BM21" s="629"/>
      <c r="BN21" s="630"/>
      <c r="BO21" s="655">
        <v>
0.7</v>
      </c>
      <c r="BP21" s="655"/>
      <c r="BQ21" s="655"/>
      <c r="BR21" s="655"/>
      <c r="BS21" s="656" t="s">
        <v>
130</v>
      </c>
      <c r="BT21" s="656"/>
      <c r="BU21" s="656"/>
      <c r="BV21" s="656"/>
      <c r="BW21" s="656"/>
      <c r="BX21" s="656"/>
      <c r="BY21" s="656"/>
      <c r="BZ21" s="656"/>
      <c r="CA21" s="656"/>
      <c r="CB21" s="723"/>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c r="B22" s="691" t="s">
        <v>
279</v>
      </c>
      <c r="C22" s="692"/>
      <c r="D22" s="692"/>
      <c r="E22" s="692"/>
      <c r="F22" s="692"/>
      <c r="G22" s="692"/>
      <c r="H22" s="692"/>
      <c r="I22" s="692"/>
      <c r="J22" s="692"/>
      <c r="K22" s="692"/>
      <c r="L22" s="692"/>
      <c r="M22" s="692"/>
      <c r="N22" s="692"/>
      <c r="O22" s="692"/>
      <c r="P22" s="692"/>
      <c r="Q22" s="693"/>
      <c r="R22" s="628">
        <v>
58662</v>
      </c>
      <c r="S22" s="629"/>
      <c r="T22" s="629"/>
      <c r="U22" s="629"/>
      <c r="V22" s="629"/>
      <c r="W22" s="629"/>
      <c r="X22" s="629"/>
      <c r="Y22" s="630"/>
      <c r="Z22" s="655">
        <v>
0.6</v>
      </c>
      <c r="AA22" s="655"/>
      <c r="AB22" s="655"/>
      <c r="AC22" s="655"/>
      <c r="AD22" s="656">
        <v>
54396</v>
      </c>
      <c r="AE22" s="656"/>
      <c r="AF22" s="656"/>
      <c r="AG22" s="656"/>
      <c r="AH22" s="656"/>
      <c r="AI22" s="656"/>
      <c r="AJ22" s="656"/>
      <c r="AK22" s="656"/>
      <c r="AL22" s="631">
        <v>
1.2000000476837158</v>
      </c>
      <c r="AM22" s="632"/>
      <c r="AN22" s="632"/>
      <c r="AO22" s="657"/>
      <c r="AP22" s="720" t="s">
        <v>
280</v>
      </c>
      <c r="AQ22" s="728"/>
      <c r="AR22" s="728"/>
      <c r="AS22" s="728"/>
      <c r="AT22" s="728"/>
      <c r="AU22" s="728"/>
      <c r="AV22" s="728"/>
      <c r="AW22" s="728"/>
      <c r="AX22" s="728"/>
      <c r="AY22" s="728"/>
      <c r="AZ22" s="728"/>
      <c r="BA22" s="728"/>
      <c r="BB22" s="728"/>
      <c r="BC22" s="728"/>
      <c r="BD22" s="728"/>
      <c r="BE22" s="728"/>
      <c r="BF22" s="722"/>
      <c r="BG22" s="628" t="s">
        <v>
130</v>
      </c>
      <c r="BH22" s="629"/>
      <c r="BI22" s="629"/>
      <c r="BJ22" s="629"/>
      <c r="BK22" s="629"/>
      <c r="BL22" s="629"/>
      <c r="BM22" s="629"/>
      <c r="BN22" s="630"/>
      <c r="BO22" s="655" t="s">
        <v>
130</v>
      </c>
      <c r="BP22" s="655"/>
      <c r="BQ22" s="655"/>
      <c r="BR22" s="655"/>
      <c r="BS22" s="656" t="s">
        <v>
130</v>
      </c>
      <c r="BT22" s="656"/>
      <c r="BU22" s="656"/>
      <c r="BV22" s="656"/>
      <c r="BW22" s="656"/>
      <c r="BX22" s="656"/>
      <c r="BY22" s="656"/>
      <c r="BZ22" s="656"/>
      <c r="CA22" s="656"/>
      <c r="CB22" s="723"/>
      <c r="CD22" s="730" t="s">
        <v>
281</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
282</v>
      </c>
      <c r="C23" s="626"/>
      <c r="D23" s="626"/>
      <c r="E23" s="626"/>
      <c r="F23" s="626"/>
      <c r="G23" s="626"/>
      <c r="H23" s="626"/>
      <c r="I23" s="626"/>
      <c r="J23" s="626"/>
      <c r="K23" s="626"/>
      <c r="L23" s="626"/>
      <c r="M23" s="626"/>
      <c r="N23" s="626"/>
      <c r="O23" s="626"/>
      <c r="P23" s="626"/>
      <c r="Q23" s="627"/>
      <c r="R23" s="628">
        <v>
1421973</v>
      </c>
      <c r="S23" s="629"/>
      <c r="T23" s="629"/>
      <c r="U23" s="629"/>
      <c r="V23" s="629"/>
      <c r="W23" s="629"/>
      <c r="X23" s="629"/>
      <c r="Y23" s="630"/>
      <c r="Z23" s="655">
        <v>
14.4</v>
      </c>
      <c r="AA23" s="655"/>
      <c r="AB23" s="655"/>
      <c r="AC23" s="655"/>
      <c r="AD23" s="656">
        <v>
1229261</v>
      </c>
      <c r="AE23" s="656"/>
      <c r="AF23" s="656"/>
      <c r="AG23" s="656"/>
      <c r="AH23" s="656"/>
      <c r="AI23" s="656"/>
      <c r="AJ23" s="656"/>
      <c r="AK23" s="656"/>
      <c r="AL23" s="631">
        <v>
27.5</v>
      </c>
      <c r="AM23" s="632"/>
      <c r="AN23" s="632"/>
      <c r="AO23" s="657"/>
      <c r="AP23" s="720" t="s">
        <v>
283</v>
      </c>
      <c r="AQ23" s="728"/>
      <c r="AR23" s="728"/>
      <c r="AS23" s="728"/>
      <c r="AT23" s="728"/>
      <c r="AU23" s="728"/>
      <c r="AV23" s="728"/>
      <c r="AW23" s="728"/>
      <c r="AX23" s="728"/>
      <c r="AY23" s="728"/>
      <c r="AZ23" s="728"/>
      <c r="BA23" s="728"/>
      <c r="BB23" s="728"/>
      <c r="BC23" s="728"/>
      <c r="BD23" s="728"/>
      <c r="BE23" s="728"/>
      <c r="BF23" s="722"/>
      <c r="BG23" s="628">
        <v>
149796</v>
      </c>
      <c r="BH23" s="629"/>
      <c r="BI23" s="629"/>
      <c r="BJ23" s="629"/>
      <c r="BK23" s="629"/>
      <c r="BL23" s="629"/>
      <c r="BM23" s="629"/>
      <c r="BN23" s="630"/>
      <c r="BO23" s="655">
        <v>
5.5</v>
      </c>
      <c r="BP23" s="655"/>
      <c r="BQ23" s="655"/>
      <c r="BR23" s="655"/>
      <c r="BS23" s="656" t="s">
        <v>
130</v>
      </c>
      <c r="BT23" s="656"/>
      <c r="BU23" s="656"/>
      <c r="BV23" s="656"/>
      <c r="BW23" s="656"/>
      <c r="BX23" s="656"/>
      <c r="BY23" s="656"/>
      <c r="BZ23" s="656"/>
      <c r="CA23" s="656"/>
      <c r="CB23" s="723"/>
      <c r="CD23" s="730" t="s">
        <v>
223</v>
      </c>
      <c r="CE23" s="731"/>
      <c r="CF23" s="731"/>
      <c r="CG23" s="731"/>
      <c r="CH23" s="731"/>
      <c r="CI23" s="731"/>
      <c r="CJ23" s="731"/>
      <c r="CK23" s="731"/>
      <c r="CL23" s="731"/>
      <c r="CM23" s="731"/>
      <c r="CN23" s="731"/>
      <c r="CO23" s="731"/>
      <c r="CP23" s="731"/>
      <c r="CQ23" s="732"/>
      <c r="CR23" s="730" t="s">
        <v>
284</v>
      </c>
      <c r="CS23" s="731"/>
      <c r="CT23" s="731"/>
      <c r="CU23" s="731"/>
      <c r="CV23" s="731"/>
      <c r="CW23" s="731"/>
      <c r="CX23" s="731"/>
      <c r="CY23" s="732"/>
      <c r="CZ23" s="730" t="s">
        <v>
285</v>
      </c>
      <c r="DA23" s="731"/>
      <c r="DB23" s="731"/>
      <c r="DC23" s="732"/>
      <c r="DD23" s="730" t="s">
        <v>
286</v>
      </c>
      <c r="DE23" s="731"/>
      <c r="DF23" s="731"/>
      <c r="DG23" s="731"/>
      <c r="DH23" s="731"/>
      <c r="DI23" s="731"/>
      <c r="DJ23" s="731"/>
      <c r="DK23" s="732"/>
      <c r="DL23" s="739" t="s">
        <v>
287</v>
      </c>
      <c r="DM23" s="740"/>
      <c r="DN23" s="740"/>
      <c r="DO23" s="740"/>
      <c r="DP23" s="740"/>
      <c r="DQ23" s="740"/>
      <c r="DR23" s="740"/>
      <c r="DS23" s="740"/>
      <c r="DT23" s="740"/>
      <c r="DU23" s="740"/>
      <c r="DV23" s="741"/>
      <c r="DW23" s="730" t="s">
        <v>
288</v>
      </c>
      <c r="DX23" s="731"/>
      <c r="DY23" s="731"/>
      <c r="DZ23" s="731"/>
      <c r="EA23" s="731"/>
      <c r="EB23" s="731"/>
      <c r="EC23" s="732"/>
    </row>
    <row r="24" spans="2:133" ht="11.25" customHeight="1">
      <c r="B24" s="625" t="s">
        <v>
289</v>
      </c>
      <c r="C24" s="626"/>
      <c r="D24" s="626"/>
      <c r="E24" s="626"/>
      <c r="F24" s="626"/>
      <c r="G24" s="626"/>
      <c r="H24" s="626"/>
      <c r="I24" s="626"/>
      <c r="J24" s="626"/>
      <c r="K24" s="626"/>
      <c r="L24" s="626"/>
      <c r="M24" s="626"/>
      <c r="N24" s="626"/>
      <c r="O24" s="626"/>
      <c r="P24" s="626"/>
      <c r="Q24" s="627"/>
      <c r="R24" s="628">
        <v>
1229261</v>
      </c>
      <c r="S24" s="629"/>
      <c r="T24" s="629"/>
      <c r="U24" s="629"/>
      <c r="V24" s="629"/>
      <c r="W24" s="629"/>
      <c r="X24" s="629"/>
      <c r="Y24" s="630"/>
      <c r="Z24" s="655">
        <v>
12.4</v>
      </c>
      <c r="AA24" s="655"/>
      <c r="AB24" s="655"/>
      <c r="AC24" s="655"/>
      <c r="AD24" s="656">
        <v>
1229261</v>
      </c>
      <c r="AE24" s="656"/>
      <c r="AF24" s="656"/>
      <c r="AG24" s="656"/>
      <c r="AH24" s="656"/>
      <c r="AI24" s="656"/>
      <c r="AJ24" s="656"/>
      <c r="AK24" s="656"/>
      <c r="AL24" s="631">
        <v>
27.5</v>
      </c>
      <c r="AM24" s="632"/>
      <c r="AN24" s="632"/>
      <c r="AO24" s="657"/>
      <c r="AP24" s="720" t="s">
        <v>
290</v>
      </c>
      <c r="AQ24" s="728"/>
      <c r="AR24" s="728"/>
      <c r="AS24" s="728"/>
      <c r="AT24" s="728"/>
      <c r="AU24" s="728"/>
      <c r="AV24" s="728"/>
      <c r="AW24" s="728"/>
      <c r="AX24" s="728"/>
      <c r="AY24" s="728"/>
      <c r="AZ24" s="728"/>
      <c r="BA24" s="728"/>
      <c r="BB24" s="728"/>
      <c r="BC24" s="728"/>
      <c r="BD24" s="728"/>
      <c r="BE24" s="728"/>
      <c r="BF24" s="722"/>
      <c r="BG24" s="628" t="s">
        <v>
130</v>
      </c>
      <c r="BH24" s="629"/>
      <c r="BI24" s="629"/>
      <c r="BJ24" s="629"/>
      <c r="BK24" s="629"/>
      <c r="BL24" s="629"/>
      <c r="BM24" s="629"/>
      <c r="BN24" s="630"/>
      <c r="BO24" s="655" t="s">
        <v>
130</v>
      </c>
      <c r="BP24" s="655"/>
      <c r="BQ24" s="655"/>
      <c r="BR24" s="655"/>
      <c r="BS24" s="656" t="s">
        <v>
130</v>
      </c>
      <c r="BT24" s="656"/>
      <c r="BU24" s="656"/>
      <c r="BV24" s="656"/>
      <c r="BW24" s="656"/>
      <c r="BX24" s="656"/>
      <c r="BY24" s="656"/>
      <c r="BZ24" s="656"/>
      <c r="CA24" s="656"/>
      <c r="CB24" s="723"/>
      <c r="CD24" s="684" t="s">
        <v>
291</v>
      </c>
      <c r="CE24" s="685"/>
      <c r="CF24" s="685"/>
      <c r="CG24" s="685"/>
      <c r="CH24" s="685"/>
      <c r="CI24" s="685"/>
      <c r="CJ24" s="685"/>
      <c r="CK24" s="685"/>
      <c r="CL24" s="685"/>
      <c r="CM24" s="685"/>
      <c r="CN24" s="685"/>
      <c r="CO24" s="685"/>
      <c r="CP24" s="685"/>
      <c r="CQ24" s="686"/>
      <c r="CR24" s="681">
        <v>
4116735</v>
      </c>
      <c r="CS24" s="682"/>
      <c r="CT24" s="682"/>
      <c r="CU24" s="682"/>
      <c r="CV24" s="682"/>
      <c r="CW24" s="682"/>
      <c r="CX24" s="682"/>
      <c r="CY24" s="725"/>
      <c r="CZ24" s="726">
        <v>
45.3</v>
      </c>
      <c r="DA24" s="700"/>
      <c r="DB24" s="700"/>
      <c r="DC24" s="729"/>
      <c r="DD24" s="724">
        <v>
2731430</v>
      </c>
      <c r="DE24" s="682"/>
      <c r="DF24" s="682"/>
      <c r="DG24" s="682"/>
      <c r="DH24" s="682"/>
      <c r="DI24" s="682"/>
      <c r="DJ24" s="682"/>
      <c r="DK24" s="725"/>
      <c r="DL24" s="724">
        <v>
2583080</v>
      </c>
      <c r="DM24" s="682"/>
      <c r="DN24" s="682"/>
      <c r="DO24" s="682"/>
      <c r="DP24" s="682"/>
      <c r="DQ24" s="682"/>
      <c r="DR24" s="682"/>
      <c r="DS24" s="682"/>
      <c r="DT24" s="682"/>
      <c r="DU24" s="682"/>
      <c r="DV24" s="725"/>
      <c r="DW24" s="726">
        <v>
53.7</v>
      </c>
      <c r="DX24" s="700"/>
      <c r="DY24" s="700"/>
      <c r="DZ24" s="700"/>
      <c r="EA24" s="700"/>
      <c r="EB24" s="700"/>
      <c r="EC24" s="727"/>
    </row>
    <row r="25" spans="2:133" ht="11.25" customHeight="1">
      <c r="B25" s="625" t="s">
        <v>
292</v>
      </c>
      <c r="C25" s="626"/>
      <c r="D25" s="626"/>
      <c r="E25" s="626"/>
      <c r="F25" s="626"/>
      <c r="G25" s="626"/>
      <c r="H25" s="626"/>
      <c r="I25" s="626"/>
      <c r="J25" s="626"/>
      <c r="K25" s="626"/>
      <c r="L25" s="626"/>
      <c r="M25" s="626"/>
      <c r="N25" s="626"/>
      <c r="O25" s="626"/>
      <c r="P25" s="626"/>
      <c r="Q25" s="627"/>
      <c r="R25" s="628">
        <v>
187066</v>
      </c>
      <c r="S25" s="629"/>
      <c r="T25" s="629"/>
      <c r="U25" s="629"/>
      <c r="V25" s="629"/>
      <c r="W25" s="629"/>
      <c r="X25" s="629"/>
      <c r="Y25" s="630"/>
      <c r="Z25" s="655">
        <v>
1.9</v>
      </c>
      <c r="AA25" s="655"/>
      <c r="AB25" s="655"/>
      <c r="AC25" s="655"/>
      <c r="AD25" s="656" t="s">
        <v>
130</v>
      </c>
      <c r="AE25" s="656"/>
      <c r="AF25" s="656"/>
      <c r="AG25" s="656"/>
      <c r="AH25" s="656"/>
      <c r="AI25" s="656"/>
      <c r="AJ25" s="656"/>
      <c r="AK25" s="656"/>
      <c r="AL25" s="631" t="s">
        <v>
130</v>
      </c>
      <c r="AM25" s="632"/>
      <c r="AN25" s="632"/>
      <c r="AO25" s="657"/>
      <c r="AP25" s="720" t="s">
        <v>
293</v>
      </c>
      <c r="AQ25" s="728"/>
      <c r="AR25" s="728"/>
      <c r="AS25" s="728"/>
      <c r="AT25" s="728"/>
      <c r="AU25" s="728"/>
      <c r="AV25" s="728"/>
      <c r="AW25" s="728"/>
      <c r="AX25" s="728"/>
      <c r="AY25" s="728"/>
      <c r="AZ25" s="728"/>
      <c r="BA25" s="728"/>
      <c r="BB25" s="728"/>
      <c r="BC25" s="728"/>
      <c r="BD25" s="728"/>
      <c r="BE25" s="728"/>
      <c r="BF25" s="722"/>
      <c r="BG25" s="628" t="s">
        <v>
130</v>
      </c>
      <c r="BH25" s="629"/>
      <c r="BI25" s="629"/>
      <c r="BJ25" s="629"/>
      <c r="BK25" s="629"/>
      <c r="BL25" s="629"/>
      <c r="BM25" s="629"/>
      <c r="BN25" s="630"/>
      <c r="BO25" s="655" t="s">
        <v>
130</v>
      </c>
      <c r="BP25" s="655"/>
      <c r="BQ25" s="655"/>
      <c r="BR25" s="655"/>
      <c r="BS25" s="656" t="s">
        <v>
130</v>
      </c>
      <c r="BT25" s="656"/>
      <c r="BU25" s="656"/>
      <c r="BV25" s="656"/>
      <c r="BW25" s="656"/>
      <c r="BX25" s="656"/>
      <c r="BY25" s="656"/>
      <c r="BZ25" s="656"/>
      <c r="CA25" s="656"/>
      <c r="CB25" s="723"/>
      <c r="CD25" s="670" t="s">
        <v>
294</v>
      </c>
      <c r="CE25" s="667"/>
      <c r="CF25" s="667"/>
      <c r="CG25" s="667"/>
      <c r="CH25" s="667"/>
      <c r="CI25" s="667"/>
      <c r="CJ25" s="667"/>
      <c r="CK25" s="667"/>
      <c r="CL25" s="667"/>
      <c r="CM25" s="667"/>
      <c r="CN25" s="667"/>
      <c r="CO25" s="667"/>
      <c r="CP25" s="667"/>
      <c r="CQ25" s="668"/>
      <c r="CR25" s="628">
        <v>
1779138</v>
      </c>
      <c r="CS25" s="639"/>
      <c r="CT25" s="639"/>
      <c r="CU25" s="639"/>
      <c r="CV25" s="639"/>
      <c r="CW25" s="639"/>
      <c r="CX25" s="639"/>
      <c r="CY25" s="640"/>
      <c r="CZ25" s="631">
        <v>
19.600000000000001</v>
      </c>
      <c r="DA25" s="641"/>
      <c r="DB25" s="641"/>
      <c r="DC25" s="642"/>
      <c r="DD25" s="634">
        <v>
1640669</v>
      </c>
      <c r="DE25" s="639"/>
      <c r="DF25" s="639"/>
      <c r="DG25" s="639"/>
      <c r="DH25" s="639"/>
      <c r="DI25" s="639"/>
      <c r="DJ25" s="639"/>
      <c r="DK25" s="640"/>
      <c r="DL25" s="634">
        <v>
1515969</v>
      </c>
      <c r="DM25" s="639"/>
      <c r="DN25" s="639"/>
      <c r="DO25" s="639"/>
      <c r="DP25" s="639"/>
      <c r="DQ25" s="639"/>
      <c r="DR25" s="639"/>
      <c r="DS25" s="639"/>
      <c r="DT25" s="639"/>
      <c r="DU25" s="639"/>
      <c r="DV25" s="640"/>
      <c r="DW25" s="631">
        <v>
31.5</v>
      </c>
      <c r="DX25" s="641"/>
      <c r="DY25" s="641"/>
      <c r="DZ25" s="641"/>
      <c r="EA25" s="641"/>
      <c r="EB25" s="641"/>
      <c r="EC25" s="662"/>
    </row>
    <row r="26" spans="2:133" ht="11.25" customHeight="1">
      <c r="B26" s="625" t="s">
        <v>
295</v>
      </c>
      <c r="C26" s="626"/>
      <c r="D26" s="626"/>
      <c r="E26" s="626"/>
      <c r="F26" s="626"/>
      <c r="G26" s="626"/>
      <c r="H26" s="626"/>
      <c r="I26" s="626"/>
      <c r="J26" s="626"/>
      <c r="K26" s="626"/>
      <c r="L26" s="626"/>
      <c r="M26" s="626"/>
      <c r="N26" s="626"/>
      <c r="O26" s="626"/>
      <c r="P26" s="626"/>
      <c r="Q26" s="627"/>
      <c r="R26" s="628">
        <v>
5646</v>
      </c>
      <c r="S26" s="629"/>
      <c r="T26" s="629"/>
      <c r="U26" s="629"/>
      <c r="V26" s="629"/>
      <c r="W26" s="629"/>
      <c r="X26" s="629"/>
      <c r="Y26" s="630"/>
      <c r="Z26" s="655">
        <v>
0.1</v>
      </c>
      <c r="AA26" s="655"/>
      <c r="AB26" s="655"/>
      <c r="AC26" s="655"/>
      <c r="AD26" s="656" t="s">
        <v>
130</v>
      </c>
      <c r="AE26" s="656"/>
      <c r="AF26" s="656"/>
      <c r="AG26" s="656"/>
      <c r="AH26" s="656"/>
      <c r="AI26" s="656"/>
      <c r="AJ26" s="656"/>
      <c r="AK26" s="656"/>
      <c r="AL26" s="631" t="s">
        <v>
130</v>
      </c>
      <c r="AM26" s="632"/>
      <c r="AN26" s="632"/>
      <c r="AO26" s="657"/>
      <c r="AP26" s="720" t="s">
        <v>
296</v>
      </c>
      <c r="AQ26" s="721"/>
      <c r="AR26" s="721"/>
      <c r="AS26" s="721"/>
      <c r="AT26" s="721"/>
      <c r="AU26" s="721"/>
      <c r="AV26" s="721"/>
      <c r="AW26" s="721"/>
      <c r="AX26" s="721"/>
      <c r="AY26" s="721"/>
      <c r="AZ26" s="721"/>
      <c r="BA26" s="721"/>
      <c r="BB26" s="721"/>
      <c r="BC26" s="721"/>
      <c r="BD26" s="721"/>
      <c r="BE26" s="721"/>
      <c r="BF26" s="722"/>
      <c r="BG26" s="628" t="s">
        <v>
130</v>
      </c>
      <c r="BH26" s="629"/>
      <c r="BI26" s="629"/>
      <c r="BJ26" s="629"/>
      <c r="BK26" s="629"/>
      <c r="BL26" s="629"/>
      <c r="BM26" s="629"/>
      <c r="BN26" s="630"/>
      <c r="BO26" s="655" t="s">
        <v>
130</v>
      </c>
      <c r="BP26" s="655"/>
      <c r="BQ26" s="655"/>
      <c r="BR26" s="655"/>
      <c r="BS26" s="656" t="s">
        <v>
130</v>
      </c>
      <c r="BT26" s="656"/>
      <c r="BU26" s="656"/>
      <c r="BV26" s="656"/>
      <c r="BW26" s="656"/>
      <c r="BX26" s="656"/>
      <c r="BY26" s="656"/>
      <c r="BZ26" s="656"/>
      <c r="CA26" s="656"/>
      <c r="CB26" s="723"/>
      <c r="CD26" s="670" t="s">
        <v>
297</v>
      </c>
      <c r="CE26" s="667"/>
      <c r="CF26" s="667"/>
      <c r="CG26" s="667"/>
      <c r="CH26" s="667"/>
      <c r="CI26" s="667"/>
      <c r="CJ26" s="667"/>
      <c r="CK26" s="667"/>
      <c r="CL26" s="667"/>
      <c r="CM26" s="667"/>
      <c r="CN26" s="667"/>
      <c r="CO26" s="667"/>
      <c r="CP26" s="667"/>
      <c r="CQ26" s="668"/>
      <c r="CR26" s="628">
        <v>
1125347</v>
      </c>
      <c r="CS26" s="629"/>
      <c r="CT26" s="629"/>
      <c r="CU26" s="629"/>
      <c r="CV26" s="629"/>
      <c r="CW26" s="629"/>
      <c r="CX26" s="629"/>
      <c r="CY26" s="630"/>
      <c r="CZ26" s="631">
        <v>
12.4</v>
      </c>
      <c r="DA26" s="641"/>
      <c r="DB26" s="641"/>
      <c r="DC26" s="642"/>
      <c r="DD26" s="634">
        <v>
1022542</v>
      </c>
      <c r="DE26" s="629"/>
      <c r="DF26" s="629"/>
      <c r="DG26" s="629"/>
      <c r="DH26" s="629"/>
      <c r="DI26" s="629"/>
      <c r="DJ26" s="629"/>
      <c r="DK26" s="630"/>
      <c r="DL26" s="634" t="s">
        <v>
130</v>
      </c>
      <c r="DM26" s="629"/>
      <c r="DN26" s="629"/>
      <c r="DO26" s="629"/>
      <c r="DP26" s="629"/>
      <c r="DQ26" s="629"/>
      <c r="DR26" s="629"/>
      <c r="DS26" s="629"/>
      <c r="DT26" s="629"/>
      <c r="DU26" s="629"/>
      <c r="DV26" s="630"/>
      <c r="DW26" s="631" t="s">
        <v>
130</v>
      </c>
      <c r="DX26" s="641"/>
      <c r="DY26" s="641"/>
      <c r="DZ26" s="641"/>
      <c r="EA26" s="641"/>
      <c r="EB26" s="641"/>
      <c r="EC26" s="662"/>
    </row>
    <row r="27" spans="2:133" ht="11.25" customHeight="1">
      <c r="B27" s="625" t="s">
        <v>
298</v>
      </c>
      <c r="C27" s="626"/>
      <c r="D27" s="626"/>
      <c r="E27" s="626"/>
      <c r="F27" s="626"/>
      <c r="G27" s="626"/>
      <c r="H27" s="626"/>
      <c r="I27" s="626"/>
      <c r="J27" s="626"/>
      <c r="K27" s="626"/>
      <c r="L27" s="626"/>
      <c r="M27" s="626"/>
      <c r="N27" s="626"/>
      <c r="O27" s="626"/>
      <c r="P27" s="626"/>
      <c r="Q27" s="627"/>
      <c r="R27" s="628">
        <v>
4740340</v>
      </c>
      <c r="S27" s="629"/>
      <c r="T27" s="629"/>
      <c r="U27" s="629"/>
      <c r="V27" s="629"/>
      <c r="W27" s="629"/>
      <c r="X27" s="629"/>
      <c r="Y27" s="630"/>
      <c r="Z27" s="655">
        <v>
47.9</v>
      </c>
      <c r="AA27" s="655"/>
      <c r="AB27" s="655"/>
      <c r="AC27" s="655"/>
      <c r="AD27" s="656">
        <v>
4393566</v>
      </c>
      <c r="AE27" s="656"/>
      <c r="AF27" s="656"/>
      <c r="AG27" s="656"/>
      <c r="AH27" s="656"/>
      <c r="AI27" s="656"/>
      <c r="AJ27" s="656"/>
      <c r="AK27" s="656"/>
      <c r="AL27" s="631">
        <v>
98.199996948242188</v>
      </c>
      <c r="AM27" s="632"/>
      <c r="AN27" s="632"/>
      <c r="AO27" s="657"/>
      <c r="AP27" s="625" t="s">
        <v>
299</v>
      </c>
      <c r="AQ27" s="626"/>
      <c r="AR27" s="626"/>
      <c r="AS27" s="626"/>
      <c r="AT27" s="626"/>
      <c r="AU27" s="626"/>
      <c r="AV27" s="626"/>
      <c r="AW27" s="626"/>
      <c r="AX27" s="626"/>
      <c r="AY27" s="626"/>
      <c r="AZ27" s="626"/>
      <c r="BA27" s="626"/>
      <c r="BB27" s="626"/>
      <c r="BC27" s="626"/>
      <c r="BD27" s="626"/>
      <c r="BE27" s="626"/>
      <c r="BF27" s="627"/>
      <c r="BG27" s="628">
        <v>
2703438</v>
      </c>
      <c r="BH27" s="629"/>
      <c r="BI27" s="629"/>
      <c r="BJ27" s="629"/>
      <c r="BK27" s="629"/>
      <c r="BL27" s="629"/>
      <c r="BM27" s="629"/>
      <c r="BN27" s="630"/>
      <c r="BO27" s="655">
        <v>
100</v>
      </c>
      <c r="BP27" s="655"/>
      <c r="BQ27" s="655"/>
      <c r="BR27" s="655"/>
      <c r="BS27" s="656">
        <v>
26726</v>
      </c>
      <c r="BT27" s="656"/>
      <c r="BU27" s="656"/>
      <c r="BV27" s="656"/>
      <c r="BW27" s="656"/>
      <c r="BX27" s="656"/>
      <c r="BY27" s="656"/>
      <c r="BZ27" s="656"/>
      <c r="CA27" s="656"/>
      <c r="CB27" s="723"/>
      <c r="CD27" s="670" t="s">
        <v>
300</v>
      </c>
      <c r="CE27" s="667"/>
      <c r="CF27" s="667"/>
      <c r="CG27" s="667"/>
      <c r="CH27" s="667"/>
      <c r="CI27" s="667"/>
      <c r="CJ27" s="667"/>
      <c r="CK27" s="667"/>
      <c r="CL27" s="667"/>
      <c r="CM27" s="667"/>
      <c r="CN27" s="667"/>
      <c r="CO27" s="667"/>
      <c r="CP27" s="667"/>
      <c r="CQ27" s="668"/>
      <c r="CR27" s="628">
        <v>
1559882</v>
      </c>
      <c r="CS27" s="639"/>
      <c r="CT27" s="639"/>
      <c r="CU27" s="639"/>
      <c r="CV27" s="639"/>
      <c r="CW27" s="639"/>
      <c r="CX27" s="639"/>
      <c r="CY27" s="640"/>
      <c r="CZ27" s="631">
        <v>
17.2</v>
      </c>
      <c r="DA27" s="641"/>
      <c r="DB27" s="641"/>
      <c r="DC27" s="642"/>
      <c r="DD27" s="634">
        <v>
367131</v>
      </c>
      <c r="DE27" s="639"/>
      <c r="DF27" s="639"/>
      <c r="DG27" s="639"/>
      <c r="DH27" s="639"/>
      <c r="DI27" s="639"/>
      <c r="DJ27" s="639"/>
      <c r="DK27" s="640"/>
      <c r="DL27" s="634">
        <v>
343481</v>
      </c>
      <c r="DM27" s="639"/>
      <c r="DN27" s="639"/>
      <c r="DO27" s="639"/>
      <c r="DP27" s="639"/>
      <c r="DQ27" s="639"/>
      <c r="DR27" s="639"/>
      <c r="DS27" s="639"/>
      <c r="DT27" s="639"/>
      <c r="DU27" s="639"/>
      <c r="DV27" s="640"/>
      <c r="DW27" s="631">
        <v>
7.1</v>
      </c>
      <c r="DX27" s="641"/>
      <c r="DY27" s="641"/>
      <c r="DZ27" s="641"/>
      <c r="EA27" s="641"/>
      <c r="EB27" s="641"/>
      <c r="EC27" s="662"/>
    </row>
    <row r="28" spans="2:133" ht="11.25" customHeight="1">
      <c r="B28" s="625" t="s">
        <v>
301</v>
      </c>
      <c r="C28" s="626"/>
      <c r="D28" s="626"/>
      <c r="E28" s="626"/>
      <c r="F28" s="626"/>
      <c r="G28" s="626"/>
      <c r="H28" s="626"/>
      <c r="I28" s="626"/>
      <c r="J28" s="626"/>
      <c r="K28" s="626"/>
      <c r="L28" s="626"/>
      <c r="M28" s="626"/>
      <c r="N28" s="626"/>
      <c r="O28" s="626"/>
      <c r="P28" s="626"/>
      <c r="Q28" s="627"/>
      <c r="R28" s="628">
        <v>
2112</v>
      </c>
      <c r="S28" s="629"/>
      <c r="T28" s="629"/>
      <c r="U28" s="629"/>
      <c r="V28" s="629"/>
      <c r="W28" s="629"/>
      <c r="X28" s="629"/>
      <c r="Y28" s="630"/>
      <c r="Z28" s="655">
        <v>
0</v>
      </c>
      <c r="AA28" s="655"/>
      <c r="AB28" s="655"/>
      <c r="AC28" s="655"/>
      <c r="AD28" s="656">
        <v>
2112</v>
      </c>
      <c r="AE28" s="656"/>
      <c r="AF28" s="656"/>
      <c r="AG28" s="656"/>
      <c r="AH28" s="656"/>
      <c r="AI28" s="656"/>
      <c r="AJ28" s="656"/>
      <c r="AK28" s="656"/>
      <c r="AL28" s="631">
        <v>
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69"/>
      <c r="CD28" s="670" t="s">
        <v>
302</v>
      </c>
      <c r="CE28" s="667"/>
      <c r="CF28" s="667"/>
      <c r="CG28" s="667"/>
      <c r="CH28" s="667"/>
      <c r="CI28" s="667"/>
      <c r="CJ28" s="667"/>
      <c r="CK28" s="667"/>
      <c r="CL28" s="667"/>
      <c r="CM28" s="667"/>
      <c r="CN28" s="667"/>
      <c r="CO28" s="667"/>
      <c r="CP28" s="667"/>
      <c r="CQ28" s="668"/>
      <c r="CR28" s="628">
        <v>
777715</v>
      </c>
      <c r="CS28" s="629"/>
      <c r="CT28" s="629"/>
      <c r="CU28" s="629"/>
      <c r="CV28" s="629"/>
      <c r="CW28" s="629"/>
      <c r="CX28" s="629"/>
      <c r="CY28" s="630"/>
      <c r="CZ28" s="631">
        <v>
8.6</v>
      </c>
      <c r="DA28" s="641"/>
      <c r="DB28" s="641"/>
      <c r="DC28" s="642"/>
      <c r="DD28" s="634">
        <v>
723630</v>
      </c>
      <c r="DE28" s="629"/>
      <c r="DF28" s="629"/>
      <c r="DG28" s="629"/>
      <c r="DH28" s="629"/>
      <c r="DI28" s="629"/>
      <c r="DJ28" s="629"/>
      <c r="DK28" s="630"/>
      <c r="DL28" s="634">
        <v>
723630</v>
      </c>
      <c r="DM28" s="629"/>
      <c r="DN28" s="629"/>
      <c r="DO28" s="629"/>
      <c r="DP28" s="629"/>
      <c r="DQ28" s="629"/>
      <c r="DR28" s="629"/>
      <c r="DS28" s="629"/>
      <c r="DT28" s="629"/>
      <c r="DU28" s="629"/>
      <c r="DV28" s="630"/>
      <c r="DW28" s="631">
        <v>
15</v>
      </c>
      <c r="DX28" s="641"/>
      <c r="DY28" s="641"/>
      <c r="DZ28" s="641"/>
      <c r="EA28" s="641"/>
      <c r="EB28" s="641"/>
      <c r="EC28" s="662"/>
    </row>
    <row r="29" spans="2:133" ht="11.25" customHeight="1">
      <c r="B29" s="625" t="s">
        <v>
303</v>
      </c>
      <c r="C29" s="626"/>
      <c r="D29" s="626"/>
      <c r="E29" s="626"/>
      <c r="F29" s="626"/>
      <c r="G29" s="626"/>
      <c r="H29" s="626"/>
      <c r="I29" s="626"/>
      <c r="J29" s="626"/>
      <c r="K29" s="626"/>
      <c r="L29" s="626"/>
      <c r="M29" s="626"/>
      <c r="N29" s="626"/>
      <c r="O29" s="626"/>
      <c r="P29" s="626"/>
      <c r="Q29" s="627"/>
      <c r="R29" s="628">
        <v>
51624</v>
      </c>
      <c r="S29" s="629"/>
      <c r="T29" s="629"/>
      <c r="U29" s="629"/>
      <c r="V29" s="629"/>
      <c r="W29" s="629"/>
      <c r="X29" s="629"/>
      <c r="Y29" s="630"/>
      <c r="Z29" s="655">
        <v>
0.5</v>
      </c>
      <c r="AA29" s="655"/>
      <c r="AB29" s="655"/>
      <c r="AC29" s="655"/>
      <c r="AD29" s="656" t="s">
        <v>
130</v>
      </c>
      <c r="AE29" s="656"/>
      <c r="AF29" s="656"/>
      <c r="AG29" s="656"/>
      <c r="AH29" s="656"/>
      <c r="AI29" s="656"/>
      <c r="AJ29" s="656"/>
      <c r="AK29" s="656"/>
      <c r="AL29" s="631" t="s">
        <v>
130</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23"/>
      <c r="CD29" s="714" t="s">
        <v>
304</v>
      </c>
      <c r="CE29" s="715"/>
      <c r="CF29" s="670" t="s">
        <v>
70</v>
      </c>
      <c r="CG29" s="667"/>
      <c r="CH29" s="667"/>
      <c r="CI29" s="667"/>
      <c r="CJ29" s="667"/>
      <c r="CK29" s="667"/>
      <c r="CL29" s="667"/>
      <c r="CM29" s="667"/>
      <c r="CN29" s="667"/>
      <c r="CO29" s="667"/>
      <c r="CP29" s="667"/>
      <c r="CQ29" s="668"/>
      <c r="CR29" s="628">
        <v>
777715</v>
      </c>
      <c r="CS29" s="639"/>
      <c r="CT29" s="639"/>
      <c r="CU29" s="639"/>
      <c r="CV29" s="639"/>
      <c r="CW29" s="639"/>
      <c r="CX29" s="639"/>
      <c r="CY29" s="640"/>
      <c r="CZ29" s="631">
        <v>
8.6</v>
      </c>
      <c r="DA29" s="641"/>
      <c r="DB29" s="641"/>
      <c r="DC29" s="642"/>
      <c r="DD29" s="634">
        <v>
723630</v>
      </c>
      <c r="DE29" s="639"/>
      <c r="DF29" s="639"/>
      <c r="DG29" s="639"/>
      <c r="DH29" s="639"/>
      <c r="DI29" s="639"/>
      <c r="DJ29" s="639"/>
      <c r="DK29" s="640"/>
      <c r="DL29" s="634">
        <v>
723630</v>
      </c>
      <c r="DM29" s="639"/>
      <c r="DN29" s="639"/>
      <c r="DO29" s="639"/>
      <c r="DP29" s="639"/>
      <c r="DQ29" s="639"/>
      <c r="DR29" s="639"/>
      <c r="DS29" s="639"/>
      <c r="DT29" s="639"/>
      <c r="DU29" s="639"/>
      <c r="DV29" s="640"/>
      <c r="DW29" s="631">
        <v>
15</v>
      </c>
      <c r="DX29" s="641"/>
      <c r="DY29" s="641"/>
      <c r="DZ29" s="641"/>
      <c r="EA29" s="641"/>
      <c r="EB29" s="641"/>
      <c r="EC29" s="662"/>
    </row>
    <row r="30" spans="2:133" ht="11.25" customHeight="1">
      <c r="B30" s="625" t="s">
        <v>
305</v>
      </c>
      <c r="C30" s="626"/>
      <c r="D30" s="626"/>
      <c r="E30" s="626"/>
      <c r="F30" s="626"/>
      <c r="G30" s="626"/>
      <c r="H30" s="626"/>
      <c r="I30" s="626"/>
      <c r="J30" s="626"/>
      <c r="K30" s="626"/>
      <c r="L30" s="626"/>
      <c r="M30" s="626"/>
      <c r="N30" s="626"/>
      <c r="O30" s="626"/>
      <c r="P30" s="626"/>
      <c r="Q30" s="627"/>
      <c r="R30" s="628">
        <v>
223029</v>
      </c>
      <c r="S30" s="629"/>
      <c r="T30" s="629"/>
      <c r="U30" s="629"/>
      <c r="V30" s="629"/>
      <c r="W30" s="629"/>
      <c r="X30" s="629"/>
      <c r="Y30" s="630"/>
      <c r="Z30" s="655">
        <v>
2.2999999999999998</v>
      </c>
      <c r="AA30" s="655"/>
      <c r="AB30" s="655"/>
      <c r="AC30" s="655"/>
      <c r="AD30" s="656">
        <v>
3424</v>
      </c>
      <c r="AE30" s="656"/>
      <c r="AF30" s="656"/>
      <c r="AG30" s="656"/>
      <c r="AH30" s="656"/>
      <c r="AI30" s="656"/>
      <c r="AJ30" s="656"/>
      <c r="AK30" s="656"/>
      <c r="AL30" s="631">
        <v>
0.1</v>
      </c>
      <c r="AM30" s="632"/>
      <c r="AN30" s="632"/>
      <c r="AO30" s="657"/>
      <c r="AP30" s="687" t="s">
        <v>
223</v>
      </c>
      <c r="AQ30" s="688"/>
      <c r="AR30" s="688"/>
      <c r="AS30" s="688"/>
      <c r="AT30" s="688"/>
      <c r="AU30" s="688"/>
      <c r="AV30" s="688"/>
      <c r="AW30" s="688"/>
      <c r="AX30" s="688"/>
      <c r="AY30" s="688"/>
      <c r="AZ30" s="688"/>
      <c r="BA30" s="688"/>
      <c r="BB30" s="688"/>
      <c r="BC30" s="688"/>
      <c r="BD30" s="688"/>
      <c r="BE30" s="688"/>
      <c r="BF30" s="689"/>
      <c r="BG30" s="687" t="s">
        <v>
306</v>
      </c>
      <c r="BH30" s="703"/>
      <c r="BI30" s="703"/>
      <c r="BJ30" s="703"/>
      <c r="BK30" s="703"/>
      <c r="BL30" s="703"/>
      <c r="BM30" s="703"/>
      <c r="BN30" s="703"/>
      <c r="BO30" s="703"/>
      <c r="BP30" s="703"/>
      <c r="BQ30" s="704"/>
      <c r="BR30" s="687" t="s">
        <v>
307</v>
      </c>
      <c r="BS30" s="703"/>
      <c r="BT30" s="703"/>
      <c r="BU30" s="703"/>
      <c r="BV30" s="703"/>
      <c r="BW30" s="703"/>
      <c r="BX30" s="703"/>
      <c r="BY30" s="703"/>
      <c r="BZ30" s="703"/>
      <c r="CA30" s="703"/>
      <c r="CB30" s="704"/>
      <c r="CD30" s="716"/>
      <c r="CE30" s="717"/>
      <c r="CF30" s="670" t="s">
        <v>
308</v>
      </c>
      <c r="CG30" s="667"/>
      <c r="CH30" s="667"/>
      <c r="CI30" s="667"/>
      <c r="CJ30" s="667"/>
      <c r="CK30" s="667"/>
      <c r="CL30" s="667"/>
      <c r="CM30" s="667"/>
      <c r="CN30" s="667"/>
      <c r="CO30" s="667"/>
      <c r="CP30" s="667"/>
      <c r="CQ30" s="668"/>
      <c r="CR30" s="628">
        <v>
732164</v>
      </c>
      <c r="CS30" s="629"/>
      <c r="CT30" s="629"/>
      <c r="CU30" s="629"/>
      <c r="CV30" s="629"/>
      <c r="CW30" s="629"/>
      <c r="CX30" s="629"/>
      <c r="CY30" s="630"/>
      <c r="CZ30" s="631">
        <v>
8.1</v>
      </c>
      <c r="DA30" s="641"/>
      <c r="DB30" s="641"/>
      <c r="DC30" s="642"/>
      <c r="DD30" s="634">
        <v>
687076</v>
      </c>
      <c r="DE30" s="629"/>
      <c r="DF30" s="629"/>
      <c r="DG30" s="629"/>
      <c r="DH30" s="629"/>
      <c r="DI30" s="629"/>
      <c r="DJ30" s="629"/>
      <c r="DK30" s="630"/>
      <c r="DL30" s="634">
        <v>
687076</v>
      </c>
      <c r="DM30" s="629"/>
      <c r="DN30" s="629"/>
      <c r="DO30" s="629"/>
      <c r="DP30" s="629"/>
      <c r="DQ30" s="629"/>
      <c r="DR30" s="629"/>
      <c r="DS30" s="629"/>
      <c r="DT30" s="629"/>
      <c r="DU30" s="629"/>
      <c r="DV30" s="630"/>
      <c r="DW30" s="631">
        <v>
14.3</v>
      </c>
      <c r="DX30" s="641"/>
      <c r="DY30" s="641"/>
      <c r="DZ30" s="641"/>
      <c r="EA30" s="641"/>
      <c r="EB30" s="641"/>
      <c r="EC30" s="662"/>
    </row>
    <row r="31" spans="2:133" ht="11.25" customHeight="1">
      <c r="B31" s="625" t="s">
        <v>
309</v>
      </c>
      <c r="C31" s="626"/>
      <c r="D31" s="626"/>
      <c r="E31" s="626"/>
      <c r="F31" s="626"/>
      <c r="G31" s="626"/>
      <c r="H31" s="626"/>
      <c r="I31" s="626"/>
      <c r="J31" s="626"/>
      <c r="K31" s="626"/>
      <c r="L31" s="626"/>
      <c r="M31" s="626"/>
      <c r="N31" s="626"/>
      <c r="O31" s="626"/>
      <c r="P31" s="626"/>
      <c r="Q31" s="627"/>
      <c r="R31" s="628">
        <v>
37376</v>
      </c>
      <c r="S31" s="629"/>
      <c r="T31" s="629"/>
      <c r="U31" s="629"/>
      <c r="V31" s="629"/>
      <c r="W31" s="629"/>
      <c r="X31" s="629"/>
      <c r="Y31" s="630"/>
      <c r="Z31" s="655">
        <v>
0.4</v>
      </c>
      <c r="AA31" s="655"/>
      <c r="AB31" s="655"/>
      <c r="AC31" s="655"/>
      <c r="AD31" s="656" t="s">
        <v>
130</v>
      </c>
      <c r="AE31" s="656"/>
      <c r="AF31" s="656"/>
      <c r="AG31" s="656"/>
      <c r="AH31" s="656"/>
      <c r="AI31" s="656"/>
      <c r="AJ31" s="656"/>
      <c r="AK31" s="656"/>
      <c r="AL31" s="631" t="s">
        <v>
130</v>
      </c>
      <c r="AM31" s="632"/>
      <c r="AN31" s="632"/>
      <c r="AO31" s="657"/>
      <c r="AP31" s="705" t="s">
        <v>
310</v>
      </c>
      <c r="AQ31" s="706"/>
      <c r="AR31" s="706"/>
      <c r="AS31" s="706"/>
      <c r="AT31" s="711" t="s">
        <v>
311</v>
      </c>
      <c r="AU31" s="360"/>
      <c r="AV31" s="360"/>
      <c r="AW31" s="360"/>
      <c r="AX31" s="695" t="s">
        <v>
190</v>
      </c>
      <c r="AY31" s="696"/>
      <c r="AZ31" s="696"/>
      <c r="BA31" s="696"/>
      <c r="BB31" s="696"/>
      <c r="BC31" s="696"/>
      <c r="BD31" s="696"/>
      <c r="BE31" s="696"/>
      <c r="BF31" s="697"/>
      <c r="BG31" s="698">
        <v>
98.7</v>
      </c>
      <c r="BH31" s="699"/>
      <c r="BI31" s="699"/>
      <c r="BJ31" s="699"/>
      <c r="BK31" s="699"/>
      <c r="BL31" s="699"/>
      <c r="BM31" s="700">
        <v>
94.1</v>
      </c>
      <c r="BN31" s="699"/>
      <c r="BO31" s="699"/>
      <c r="BP31" s="699"/>
      <c r="BQ31" s="701"/>
      <c r="BR31" s="698">
        <v>
98.7</v>
      </c>
      <c r="BS31" s="699"/>
      <c r="BT31" s="699"/>
      <c r="BU31" s="699"/>
      <c r="BV31" s="699"/>
      <c r="BW31" s="699"/>
      <c r="BX31" s="700">
        <v>
93.7</v>
      </c>
      <c r="BY31" s="699"/>
      <c r="BZ31" s="699"/>
      <c r="CA31" s="699"/>
      <c r="CB31" s="701"/>
      <c r="CD31" s="716"/>
      <c r="CE31" s="717"/>
      <c r="CF31" s="670" t="s">
        <v>
312</v>
      </c>
      <c r="CG31" s="667"/>
      <c r="CH31" s="667"/>
      <c r="CI31" s="667"/>
      <c r="CJ31" s="667"/>
      <c r="CK31" s="667"/>
      <c r="CL31" s="667"/>
      <c r="CM31" s="667"/>
      <c r="CN31" s="667"/>
      <c r="CO31" s="667"/>
      <c r="CP31" s="667"/>
      <c r="CQ31" s="668"/>
      <c r="CR31" s="628">
        <v>
45551</v>
      </c>
      <c r="CS31" s="639"/>
      <c r="CT31" s="639"/>
      <c r="CU31" s="639"/>
      <c r="CV31" s="639"/>
      <c r="CW31" s="639"/>
      <c r="CX31" s="639"/>
      <c r="CY31" s="640"/>
      <c r="CZ31" s="631">
        <v>
0.5</v>
      </c>
      <c r="DA31" s="641"/>
      <c r="DB31" s="641"/>
      <c r="DC31" s="642"/>
      <c r="DD31" s="634">
        <v>
36554</v>
      </c>
      <c r="DE31" s="639"/>
      <c r="DF31" s="639"/>
      <c r="DG31" s="639"/>
      <c r="DH31" s="639"/>
      <c r="DI31" s="639"/>
      <c r="DJ31" s="639"/>
      <c r="DK31" s="640"/>
      <c r="DL31" s="634">
        <v>
36554</v>
      </c>
      <c r="DM31" s="639"/>
      <c r="DN31" s="639"/>
      <c r="DO31" s="639"/>
      <c r="DP31" s="639"/>
      <c r="DQ31" s="639"/>
      <c r="DR31" s="639"/>
      <c r="DS31" s="639"/>
      <c r="DT31" s="639"/>
      <c r="DU31" s="639"/>
      <c r="DV31" s="640"/>
      <c r="DW31" s="631">
        <v>
0.8</v>
      </c>
      <c r="DX31" s="641"/>
      <c r="DY31" s="641"/>
      <c r="DZ31" s="641"/>
      <c r="EA31" s="641"/>
      <c r="EB31" s="641"/>
      <c r="EC31" s="662"/>
    </row>
    <row r="32" spans="2:133" ht="11.25" customHeight="1">
      <c r="B32" s="625" t="s">
        <v>
313</v>
      </c>
      <c r="C32" s="626"/>
      <c r="D32" s="626"/>
      <c r="E32" s="626"/>
      <c r="F32" s="626"/>
      <c r="G32" s="626"/>
      <c r="H32" s="626"/>
      <c r="I32" s="626"/>
      <c r="J32" s="626"/>
      <c r="K32" s="626"/>
      <c r="L32" s="626"/>
      <c r="M32" s="626"/>
      <c r="N32" s="626"/>
      <c r="O32" s="626"/>
      <c r="P32" s="626"/>
      <c r="Q32" s="627"/>
      <c r="R32" s="628">
        <v>
2227136</v>
      </c>
      <c r="S32" s="629"/>
      <c r="T32" s="629"/>
      <c r="U32" s="629"/>
      <c r="V32" s="629"/>
      <c r="W32" s="629"/>
      <c r="X32" s="629"/>
      <c r="Y32" s="630"/>
      <c r="Z32" s="655">
        <v>
22.5</v>
      </c>
      <c r="AA32" s="655"/>
      <c r="AB32" s="655"/>
      <c r="AC32" s="655"/>
      <c r="AD32" s="656" t="s">
        <v>
130</v>
      </c>
      <c r="AE32" s="656"/>
      <c r="AF32" s="656"/>
      <c r="AG32" s="656"/>
      <c r="AH32" s="656"/>
      <c r="AI32" s="656"/>
      <c r="AJ32" s="656"/>
      <c r="AK32" s="656"/>
      <c r="AL32" s="631" t="s">
        <v>
130</v>
      </c>
      <c r="AM32" s="632"/>
      <c r="AN32" s="632"/>
      <c r="AO32" s="657"/>
      <c r="AP32" s="707"/>
      <c r="AQ32" s="708"/>
      <c r="AR32" s="708"/>
      <c r="AS32" s="708"/>
      <c r="AT32" s="712"/>
      <c r="AU32" s="361" t="s">
        <v>
314</v>
      </c>
      <c r="AV32" s="361"/>
      <c r="AW32" s="361"/>
      <c r="AX32" s="625" t="s">
        <v>
315</v>
      </c>
      <c r="AY32" s="626"/>
      <c r="AZ32" s="626"/>
      <c r="BA32" s="626"/>
      <c r="BB32" s="626"/>
      <c r="BC32" s="626"/>
      <c r="BD32" s="626"/>
      <c r="BE32" s="626"/>
      <c r="BF32" s="627"/>
      <c r="BG32" s="702">
        <v>
98.4</v>
      </c>
      <c r="BH32" s="639"/>
      <c r="BI32" s="639"/>
      <c r="BJ32" s="639"/>
      <c r="BK32" s="639"/>
      <c r="BL32" s="639"/>
      <c r="BM32" s="632">
        <v>
95.8</v>
      </c>
      <c r="BN32" s="694"/>
      <c r="BO32" s="694"/>
      <c r="BP32" s="694"/>
      <c r="BQ32" s="666"/>
      <c r="BR32" s="702">
        <v>
98.4</v>
      </c>
      <c r="BS32" s="639"/>
      <c r="BT32" s="639"/>
      <c r="BU32" s="639"/>
      <c r="BV32" s="639"/>
      <c r="BW32" s="639"/>
      <c r="BX32" s="632">
        <v>
95.8</v>
      </c>
      <c r="BY32" s="694"/>
      <c r="BZ32" s="694"/>
      <c r="CA32" s="694"/>
      <c r="CB32" s="666"/>
      <c r="CD32" s="718"/>
      <c r="CE32" s="719"/>
      <c r="CF32" s="670" t="s">
        <v>
316</v>
      </c>
      <c r="CG32" s="667"/>
      <c r="CH32" s="667"/>
      <c r="CI32" s="667"/>
      <c r="CJ32" s="667"/>
      <c r="CK32" s="667"/>
      <c r="CL32" s="667"/>
      <c r="CM32" s="667"/>
      <c r="CN32" s="667"/>
      <c r="CO32" s="667"/>
      <c r="CP32" s="667"/>
      <c r="CQ32" s="668"/>
      <c r="CR32" s="628" t="s">
        <v>
130</v>
      </c>
      <c r="CS32" s="629"/>
      <c r="CT32" s="629"/>
      <c r="CU32" s="629"/>
      <c r="CV32" s="629"/>
      <c r="CW32" s="629"/>
      <c r="CX32" s="629"/>
      <c r="CY32" s="630"/>
      <c r="CZ32" s="631" t="s">
        <v>
130</v>
      </c>
      <c r="DA32" s="641"/>
      <c r="DB32" s="641"/>
      <c r="DC32" s="642"/>
      <c r="DD32" s="634" t="s">
        <v>
130</v>
      </c>
      <c r="DE32" s="629"/>
      <c r="DF32" s="629"/>
      <c r="DG32" s="629"/>
      <c r="DH32" s="629"/>
      <c r="DI32" s="629"/>
      <c r="DJ32" s="629"/>
      <c r="DK32" s="630"/>
      <c r="DL32" s="634" t="s">
        <v>
130</v>
      </c>
      <c r="DM32" s="629"/>
      <c r="DN32" s="629"/>
      <c r="DO32" s="629"/>
      <c r="DP32" s="629"/>
      <c r="DQ32" s="629"/>
      <c r="DR32" s="629"/>
      <c r="DS32" s="629"/>
      <c r="DT32" s="629"/>
      <c r="DU32" s="629"/>
      <c r="DV32" s="630"/>
      <c r="DW32" s="631" t="s">
        <v>
130</v>
      </c>
      <c r="DX32" s="641"/>
      <c r="DY32" s="641"/>
      <c r="DZ32" s="641"/>
      <c r="EA32" s="641"/>
      <c r="EB32" s="641"/>
      <c r="EC32" s="662"/>
    </row>
    <row r="33" spans="2:133" ht="11.25" customHeight="1">
      <c r="B33" s="691" t="s">
        <v>
317</v>
      </c>
      <c r="C33" s="692"/>
      <c r="D33" s="692"/>
      <c r="E33" s="692"/>
      <c r="F33" s="692"/>
      <c r="G33" s="692"/>
      <c r="H33" s="692"/>
      <c r="I33" s="692"/>
      <c r="J33" s="692"/>
      <c r="K33" s="692"/>
      <c r="L33" s="692"/>
      <c r="M33" s="692"/>
      <c r="N33" s="692"/>
      <c r="O33" s="692"/>
      <c r="P33" s="692"/>
      <c r="Q33" s="693"/>
      <c r="R33" s="628" t="s">
        <v>
130</v>
      </c>
      <c r="S33" s="629"/>
      <c r="T33" s="629"/>
      <c r="U33" s="629"/>
      <c r="V33" s="629"/>
      <c r="W33" s="629"/>
      <c r="X33" s="629"/>
      <c r="Y33" s="630"/>
      <c r="Z33" s="655" t="s">
        <v>
130</v>
      </c>
      <c r="AA33" s="655"/>
      <c r="AB33" s="655"/>
      <c r="AC33" s="655"/>
      <c r="AD33" s="656" t="s">
        <v>
130</v>
      </c>
      <c r="AE33" s="656"/>
      <c r="AF33" s="656"/>
      <c r="AG33" s="656"/>
      <c r="AH33" s="656"/>
      <c r="AI33" s="656"/>
      <c r="AJ33" s="656"/>
      <c r="AK33" s="656"/>
      <c r="AL33" s="631" t="s">
        <v>
130</v>
      </c>
      <c r="AM33" s="632"/>
      <c r="AN33" s="632"/>
      <c r="AO33" s="657"/>
      <c r="AP33" s="709"/>
      <c r="AQ33" s="710"/>
      <c r="AR33" s="710"/>
      <c r="AS33" s="710"/>
      <c r="AT33" s="713"/>
      <c r="AU33" s="362"/>
      <c r="AV33" s="362"/>
      <c r="AW33" s="362"/>
      <c r="AX33" s="605" t="s">
        <v>
318</v>
      </c>
      <c r="AY33" s="606"/>
      <c r="AZ33" s="606"/>
      <c r="BA33" s="606"/>
      <c r="BB33" s="606"/>
      <c r="BC33" s="606"/>
      <c r="BD33" s="606"/>
      <c r="BE33" s="606"/>
      <c r="BF33" s="607"/>
      <c r="BG33" s="690">
        <v>
98.9</v>
      </c>
      <c r="BH33" s="609"/>
      <c r="BI33" s="609"/>
      <c r="BJ33" s="609"/>
      <c r="BK33" s="609"/>
      <c r="BL33" s="609"/>
      <c r="BM33" s="647">
        <v>
92.9</v>
      </c>
      <c r="BN33" s="609"/>
      <c r="BO33" s="609"/>
      <c r="BP33" s="609"/>
      <c r="BQ33" s="658"/>
      <c r="BR33" s="690">
        <v>
98.8</v>
      </c>
      <c r="BS33" s="609"/>
      <c r="BT33" s="609"/>
      <c r="BU33" s="609"/>
      <c r="BV33" s="609"/>
      <c r="BW33" s="609"/>
      <c r="BX33" s="647">
        <v>
92.3</v>
      </c>
      <c r="BY33" s="609"/>
      <c r="BZ33" s="609"/>
      <c r="CA33" s="609"/>
      <c r="CB33" s="658"/>
      <c r="CD33" s="670" t="s">
        <v>
319</v>
      </c>
      <c r="CE33" s="667"/>
      <c r="CF33" s="667"/>
      <c r="CG33" s="667"/>
      <c r="CH33" s="667"/>
      <c r="CI33" s="667"/>
      <c r="CJ33" s="667"/>
      <c r="CK33" s="667"/>
      <c r="CL33" s="667"/>
      <c r="CM33" s="667"/>
      <c r="CN33" s="667"/>
      <c r="CO33" s="667"/>
      <c r="CP33" s="667"/>
      <c r="CQ33" s="668"/>
      <c r="CR33" s="628">
        <v>
4175836</v>
      </c>
      <c r="CS33" s="639"/>
      <c r="CT33" s="639"/>
      <c r="CU33" s="639"/>
      <c r="CV33" s="639"/>
      <c r="CW33" s="639"/>
      <c r="CX33" s="639"/>
      <c r="CY33" s="640"/>
      <c r="CZ33" s="631">
        <v>
45.9</v>
      </c>
      <c r="DA33" s="641"/>
      <c r="DB33" s="641"/>
      <c r="DC33" s="642"/>
      <c r="DD33" s="634">
        <v>
3085615</v>
      </c>
      <c r="DE33" s="639"/>
      <c r="DF33" s="639"/>
      <c r="DG33" s="639"/>
      <c r="DH33" s="639"/>
      <c r="DI33" s="639"/>
      <c r="DJ33" s="639"/>
      <c r="DK33" s="640"/>
      <c r="DL33" s="634">
        <v>
1757091</v>
      </c>
      <c r="DM33" s="639"/>
      <c r="DN33" s="639"/>
      <c r="DO33" s="639"/>
      <c r="DP33" s="639"/>
      <c r="DQ33" s="639"/>
      <c r="DR33" s="639"/>
      <c r="DS33" s="639"/>
      <c r="DT33" s="639"/>
      <c r="DU33" s="639"/>
      <c r="DV33" s="640"/>
      <c r="DW33" s="631">
        <v>
36.5</v>
      </c>
      <c r="DX33" s="641"/>
      <c r="DY33" s="641"/>
      <c r="DZ33" s="641"/>
      <c r="EA33" s="641"/>
      <c r="EB33" s="641"/>
      <c r="EC33" s="662"/>
    </row>
    <row r="34" spans="2:133" ht="11.25" customHeight="1">
      <c r="B34" s="625" t="s">
        <v>
320</v>
      </c>
      <c r="C34" s="626"/>
      <c r="D34" s="626"/>
      <c r="E34" s="626"/>
      <c r="F34" s="626"/>
      <c r="G34" s="626"/>
      <c r="H34" s="626"/>
      <c r="I34" s="626"/>
      <c r="J34" s="626"/>
      <c r="K34" s="626"/>
      <c r="L34" s="626"/>
      <c r="M34" s="626"/>
      <c r="N34" s="626"/>
      <c r="O34" s="626"/>
      <c r="P34" s="626"/>
      <c r="Q34" s="627"/>
      <c r="R34" s="628">
        <v>
619956</v>
      </c>
      <c r="S34" s="629"/>
      <c r="T34" s="629"/>
      <c r="U34" s="629"/>
      <c r="V34" s="629"/>
      <c r="W34" s="629"/>
      <c r="X34" s="629"/>
      <c r="Y34" s="630"/>
      <c r="Z34" s="655">
        <v>
6.3</v>
      </c>
      <c r="AA34" s="655"/>
      <c r="AB34" s="655"/>
      <c r="AC34" s="655"/>
      <c r="AD34" s="656" t="s">
        <v>
130</v>
      </c>
      <c r="AE34" s="656"/>
      <c r="AF34" s="656"/>
      <c r="AG34" s="656"/>
      <c r="AH34" s="656"/>
      <c r="AI34" s="656"/>
      <c r="AJ34" s="656"/>
      <c r="AK34" s="656"/>
      <c r="AL34" s="631" t="s">
        <v>
130</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70" t="s">
        <v>
321</v>
      </c>
      <c r="CE34" s="667"/>
      <c r="CF34" s="667"/>
      <c r="CG34" s="667"/>
      <c r="CH34" s="667"/>
      <c r="CI34" s="667"/>
      <c r="CJ34" s="667"/>
      <c r="CK34" s="667"/>
      <c r="CL34" s="667"/>
      <c r="CM34" s="667"/>
      <c r="CN34" s="667"/>
      <c r="CO34" s="667"/>
      <c r="CP34" s="667"/>
      <c r="CQ34" s="668"/>
      <c r="CR34" s="628">
        <v>
1875231</v>
      </c>
      <c r="CS34" s="629"/>
      <c r="CT34" s="629"/>
      <c r="CU34" s="629"/>
      <c r="CV34" s="629"/>
      <c r="CW34" s="629"/>
      <c r="CX34" s="629"/>
      <c r="CY34" s="630"/>
      <c r="CZ34" s="631">
        <v>
20.6</v>
      </c>
      <c r="DA34" s="641"/>
      <c r="DB34" s="641"/>
      <c r="DC34" s="642"/>
      <c r="DD34" s="634">
        <v>
1413554</v>
      </c>
      <c r="DE34" s="629"/>
      <c r="DF34" s="629"/>
      <c r="DG34" s="629"/>
      <c r="DH34" s="629"/>
      <c r="DI34" s="629"/>
      <c r="DJ34" s="629"/>
      <c r="DK34" s="630"/>
      <c r="DL34" s="634">
        <v>
706816</v>
      </c>
      <c r="DM34" s="629"/>
      <c r="DN34" s="629"/>
      <c r="DO34" s="629"/>
      <c r="DP34" s="629"/>
      <c r="DQ34" s="629"/>
      <c r="DR34" s="629"/>
      <c r="DS34" s="629"/>
      <c r="DT34" s="629"/>
      <c r="DU34" s="629"/>
      <c r="DV34" s="630"/>
      <c r="DW34" s="631">
        <v>
14.7</v>
      </c>
      <c r="DX34" s="641"/>
      <c r="DY34" s="641"/>
      <c r="DZ34" s="641"/>
      <c r="EA34" s="641"/>
      <c r="EB34" s="641"/>
      <c r="EC34" s="662"/>
    </row>
    <row r="35" spans="2:133" ht="11.25" customHeight="1">
      <c r="B35" s="625" t="s">
        <v>
322</v>
      </c>
      <c r="C35" s="626"/>
      <c r="D35" s="626"/>
      <c r="E35" s="626"/>
      <c r="F35" s="626"/>
      <c r="G35" s="626"/>
      <c r="H35" s="626"/>
      <c r="I35" s="626"/>
      <c r="J35" s="626"/>
      <c r="K35" s="626"/>
      <c r="L35" s="626"/>
      <c r="M35" s="626"/>
      <c r="N35" s="626"/>
      <c r="O35" s="626"/>
      <c r="P35" s="626"/>
      <c r="Q35" s="627"/>
      <c r="R35" s="628">
        <v>
105647</v>
      </c>
      <c r="S35" s="629"/>
      <c r="T35" s="629"/>
      <c r="U35" s="629"/>
      <c r="V35" s="629"/>
      <c r="W35" s="629"/>
      <c r="X35" s="629"/>
      <c r="Y35" s="630"/>
      <c r="Z35" s="655">
        <v>
1.1000000000000001</v>
      </c>
      <c r="AA35" s="655"/>
      <c r="AB35" s="655"/>
      <c r="AC35" s="655"/>
      <c r="AD35" s="656">
        <v>
74062</v>
      </c>
      <c r="AE35" s="656"/>
      <c r="AF35" s="656"/>
      <c r="AG35" s="656"/>
      <c r="AH35" s="656"/>
      <c r="AI35" s="656"/>
      <c r="AJ35" s="656"/>
      <c r="AK35" s="656"/>
      <c r="AL35" s="631">
        <v>
1.7</v>
      </c>
      <c r="AM35" s="632"/>
      <c r="AN35" s="632"/>
      <c r="AO35" s="657"/>
      <c r="AP35" s="218"/>
      <c r="AQ35" s="687" t="s">
        <v>
323</v>
      </c>
      <c r="AR35" s="688"/>
      <c r="AS35" s="688"/>
      <c r="AT35" s="688"/>
      <c r="AU35" s="688"/>
      <c r="AV35" s="688"/>
      <c r="AW35" s="688"/>
      <c r="AX35" s="688"/>
      <c r="AY35" s="688"/>
      <c r="AZ35" s="688"/>
      <c r="BA35" s="688"/>
      <c r="BB35" s="688"/>
      <c r="BC35" s="688"/>
      <c r="BD35" s="688"/>
      <c r="BE35" s="688"/>
      <c r="BF35" s="689"/>
      <c r="BG35" s="687" t="s">
        <v>
324</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70" t="s">
        <v>
325</v>
      </c>
      <c r="CE35" s="667"/>
      <c r="CF35" s="667"/>
      <c r="CG35" s="667"/>
      <c r="CH35" s="667"/>
      <c r="CI35" s="667"/>
      <c r="CJ35" s="667"/>
      <c r="CK35" s="667"/>
      <c r="CL35" s="667"/>
      <c r="CM35" s="667"/>
      <c r="CN35" s="667"/>
      <c r="CO35" s="667"/>
      <c r="CP35" s="667"/>
      <c r="CQ35" s="668"/>
      <c r="CR35" s="628">
        <v>
22567</v>
      </c>
      <c r="CS35" s="639"/>
      <c r="CT35" s="639"/>
      <c r="CU35" s="639"/>
      <c r="CV35" s="639"/>
      <c r="CW35" s="639"/>
      <c r="CX35" s="639"/>
      <c r="CY35" s="640"/>
      <c r="CZ35" s="631">
        <v>
0.2</v>
      </c>
      <c r="DA35" s="641"/>
      <c r="DB35" s="641"/>
      <c r="DC35" s="642"/>
      <c r="DD35" s="634">
        <v>
11246</v>
      </c>
      <c r="DE35" s="639"/>
      <c r="DF35" s="639"/>
      <c r="DG35" s="639"/>
      <c r="DH35" s="639"/>
      <c r="DI35" s="639"/>
      <c r="DJ35" s="639"/>
      <c r="DK35" s="640"/>
      <c r="DL35" s="634">
        <v>
11246</v>
      </c>
      <c r="DM35" s="639"/>
      <c r="DN35" s="639"/>
      <c r="DO35" s="639"/>
      <c r="DP35" s="639"/>
      <c r="DQ35" s="639"/>
      <c r="DR35" s="639"/>
      <c r="DS35" s="639"/>
      <c r="DT35" s="639"/>
      <c r="DU35" s="639"/>
      <c r="DV35" s="640"/>
      <c r="DW35" s="631">
        <v>
0.2</v>
      </c>
      <c r="DX35" s="641"/>
      <c r="DY35" s="641"/>
      <c r="DZ35" s="641"/>
      <c r="EA35" s="641"/>
      <c r="EB35" s="641"/>
      <c r="EC35" s="662"/>
    </row>
    <row r="36" spans="2:133" ht="11.25" customHeight="1">
      <c r="B36" s="625" t="s">
        <v>
326</v>
      </c>
      <c r="C36" s="626"/>
      <c r="D36" s="626"/>
      <c r="E36" s="626"/>
      <c r="F36" s="626"/>
      <c r="G36" s="626"/>
      <c r="H36" s="626"/>
      <c r="I36" s="626"/>
      <c r="J36" s="626"/>
      <c r="K36" s="626"/>
      <c r="L36" s="626"/>
      <c r="M36" s="626"/>
      <c r="N36" s="626"/>
      <c r="O36" s="626"/>
      <c r="P36" s="626"/>
      <c r="Q36" s="627"/>
      <c r="R36" s="628">
        <v>
538466</v>
      </c>
      <c r="S36" s="629"/>
      <c r="T36" s="629"/>
      <c r="U36" s="629"/>
      <c r="V36" s="629"/>
      <c r="W36" s="629"/>
      <c r="X36" s="629"/>
      <c r="Y36" s="630"/>
      <c r="Z36" s="655">
        <v>
5.4</v>
      </c>
      <c r="AA36" s="655"/>
      <c r="AB36" s="655"/>
      <c r="AC36" s="655"/>
      <c r="AD36" s="656" t="s">
        <v>
130</v>
      </c>
      <c r="AE36" s="656"/>
      <c r="AF36" s="656"/>
      <c r="AG36" s="656"/>
      <c r="AH36" s="656"/>
      <c r="AI36" s="656"/>
      <c r="AJ36" s="656"/>
      <c r="AK36" s="656"/>
      <c r="AL36" s="631" t="s">
        <v>
130</v>
      </c>
      <c r="AM36" s="632"/>
      <c r="AN36" s="632"/>
      <c r="AO36" s="657"/>
      <c r="AP36" s="218"/>
      <c r="AQ36" s="678" t="s">
        <v>
327</v>
      </c>
      <c r="AR36" s="679"/>
      <c r="AS36" s="679"/>
      <c r="AT36" s="679"/>
      <c r="AU36" s="679"/>
      <c r="AV36" s="679"/>
      <c r="AW36" s="679"/>
      <c r="AX36" s="679"/>
      <c r="AY36" s="680"/>
      <c r="AZ36" s="681">
        <v>
978606</v>
      </c>
      <c r="BA36" s="682"/>
      <c r="BB36" s="682"/>
      <c r="BC36" s="682"/>
      <c r="BD36" s="682"/>
      <c r="BE36" s="682"/>
      <c r="BF36" s="683"/>
      <c r="BG36" s="684" t="s">
        <v>
328</v>
      </c>
      <c r="BH36" s="685"/>
      <c r="BI36" s="685"/>
      <c r="BJ36" s="685"/>
      <c r="BK36" s="685"/>
      <c r="BL36" s="685"/>
      <c r="BM36" s="685"/>
      <c r="BN36" s="685"/>
      <c r="BO36" s="685"/>
      <c r="BP36" s="685"/>
      <c r="BQ36" s="685"/>
      <c r="BR36" s="685"/>
      <c r="BS36" s="685"/>
      <c r="BT36" s="685"/>
      <c r="BU36" s="686"/>
      <c r="BV36" s="681">
        <v>
41367</v>
      </c>
      <c r="BW36" s="682"/>
      <c r="BX36" s="682"/>
      <c r="BY36" s="682"/>
      <c r="BZ36" s="682"/>
      <c r="CA36" s="682"/>
      <c r="CB36" s="683"/>
      <c r="CD36" s="670" t="s">
        <v>
329</v>
      </c>
      <c r="CE36" s="667"/>
      <c r="CF36" s="667"/>
      <c r="CG36" s="667"/>
      <c r="CH36" s="667"/>
      <c r="CI36" s="667"/>
      <c r="CJ36" s="667"/>
      <c r="CK36" s="667"/>
      <c r="CL36" s="667"/>
      <c r="CM36" s="667"/>
      <c r="CN36" s="667"/>
      <c r="CO36" s="667"/>
      <c r="CP36" s="667"/>
      <c r="CQ36" s="668"/>
      <c r="CR36" s="628">
        <v>
951482</v>
      </c>
      <c r="CS36" s="629"/>
      <c r="CT36" s="629"/>
      <c r="CU36" s="629"/>
      <c r="CV36" s="629"/>
      <c r="CW36" s="629"/>
      <c r="CX36" s="629"/>
      <c r="CY36" s="630"/>
      <c r="CZ36" s="631">
        <v>
10.5</v>
      </c>
      <c r="DA36" s="641"/>
      <c r="DB36" s="641"/>
      <c r="DC36" s="642"/>
      <c r="DD36" s="634">
        <v>
733217</v>
      </c>
      <c r="DE36" s="629"/>
      <c r="DF36" s="629"/>
      <c r="DG36" s="629"/>
      <c r="DH36" s="629"/>
      <c r="DI36" s="629"/>
      <c r="DJ36" s="629"/>
      <c r="DK36" s="630"/>
      <c r="DL36" s="634">
        <v>
307857</v>
      </c>
      <c r="DM36" s="629"/>
      <c r="DN36" s="629"/>
      <c r="DO36" s="629"/>
      <c r="DP36" s="629"/>
      <c r="DQ36" s="629"/>
      <c r="DR36" s="629"/>
      <c r="DS36" s="629"/>
      <c r="DT36" s="629"/>
      <c r="DU36" s="629"/>
      <c r="DV36" s="630"/>
      <c r="DW36" s="631">
        <v>
6.4</v>
      </c>
      <c r="DX36" s="641"/>
      <c r="DY36" s="641"/>
      <c r="DZ36" s="641"/>
      <c r="EA36" s="641"/>
      <c r="EB36" s="641"/>
      <c r="EC36" s="662"/>
    </row>
    <row r="37" spans="2:133" ht="11.25" customHeight="1">
      <c r="B37" s="625" t="s">
        <v>
330</v>
      </c>
      <c r="C37" s="626"/>
      <c r="D37" s="626"/>
      <c r="E37" s="626"/>
      <c r="F37" s="626"/>
      <c r="G37" s="626"/>
      <c r="H37" s="626"/>
      <c r="I37" s="626"/>
      <c r="J37" s="626"/>
      <c r="K37" s="626"/>
      <c r="L37" s="626"/>
      <c r="M37" s="626"/>
      <c r="N37" s="626"/>
      <c r="O37" s="626"/>
      <c r="P37" s="626"/>
      <c r="Q37" s="627"/>
      <c r="R37" s="628">
        <v>
112306</v>
      </c>
      <c r="S37" s="629"/>
      <c r="T37" s="629"/>
      <c r="U37" s="629"/>
      <c r="V37" s="629"/>
      <c r="W37" s="629"/>
      <c r="X37" s="629"/>
      <c r="Y37" s="630"/>
      <c r="Z37" s="655">
        <v>
1.1000000000000001</v>
      </c>
      <c r="AA37" s="655"/>
      <c r="AB37" s="655"/>
      <c r="AC37" s="655"/>
      <c r="AD37" s="656" t="s">
        <v>
130</v>
      </c>
      <c r="AE37" s="656"/>
      <c r="AF37" s="656"/>
      <c r="AG37" s="656"/>
      <c r="AH37" s="656"/>
      <c r="AI37" s="656"/>
      <c r="AJ37" s="656"/>
      <c r="AK37" s="656"/>
      <c r="AL37" s="631" t="s">
        <v>
130</v>
      </c>
      <c r="AM37" s="632"/>
      <c r="AN37" s="632"/>
      <c r="AO37" s="657"/>
      <c r="AQ37" s="663" t="s">
        <v>
331</v>
      </c>
      <c r="AR37" s="664"/>
      <c r="AS37" s="664"/>
      <c r="AT37" s="664"/>
      <c r="AU37" s="664"/>
      <c r="AV37" s="664"/>
      <c r="AW37" s="664"/>
      <c r="AX37" s="664"/>
      <c r="AY37" s="665"/>
      <c r="AZ37" s="628">
        <v>
245227</v>
      </c>
      <c r="BA37" s="629"/>
      <c r="BB37" s="629"/>
      <c r="BC37" s="629"/>
      <c r="BD37" s="639"/>
      <c r="BE37" s="639"/>
      <c r="BF37" s="666"/>
      <c r="BG37" s="670" t="s">
        <v>
332</v>
      </c>
      <c r="BH37" s="667"/>
      <c r="BI37" s="667"/>
      <c r="BJ37" s="667"/>
      <c r="BK37" s="667"/>
      <c r="BL37" s="667"/>
      <c r="BM37" s="667"/>
      <c r="BN37" s="667"/>
      <c r="BO37" s="667"/>
      <c r="BP37" s="667"/>
      <c r="BQ37" s="667"/>
      <c r="BR37" s="667"/>
      <c r="BS37" s="667"/>
      <c r="BT37" s="667"/>
      <c r="BU37" s="668"/>
      <c r="BV37" s="628">
        <v>
36473</v>
      </c>
      <c r="BW37" s="629"/>
      <c r="BX37" s="629"/>
      <c r="BY37" s="629"/>
      <c r="BZ37" s="629"/>
      <c r="CA37" s="629"/>
      <c r="CB37" s="669"/>
      <c r="CD37" s="670" t="s">
        <v>
333</v>
      </c>
      <c r="CE37" s="667"/>
      <c r="CF37" s="667"/>
      <c r="CG37" s="667"/>
      <c r="CH37" s="667"/>
      <c r="CI37" s="667"/>
      <c r="CJ37" s="667"/>
      <c r="CK37" s="667"/>
      <c r="CL37" s="667"/>
      <c r="CM37" s="667"/>
      <c r="CN37" s="667"/>
      <c r="CO37" s="667"/>
      <c r="CP37" s="667"/>
      <c r="CQ37" s="668"/>
      <c r="CR37" s="628">
        <v>
311473</v>
      </c>
      <c r="CS37" s="639"/>
      <c r="CT37" s="639"/>
      <c r="CU37" s="639"/>
      <c r="CV37" s="639"/>
      <c r="CW37" s="639"/>
      <c r="CX37" s="639"/>
      <c r="CY37" s="640"/>
      <c r="CZ37" s="631">
        <v>
3.4</v>
      </c>
      <c r="DA37" s="641"/>
      <c r="DB37" s="641"/>
      <c r="DC37" s="642"/>
      <c r="DD37" s="634">
        <v>
311473</v>
      </c>
      <c r="DE37" s="639"/>
      <c r="DF37" s="639"/>
      <c r="DG37" s="639"/>
      <c r="DH37" s="639"/>
      <c r="DI37" s="639"/>
      <c r="DJ37" s="639"/>
      <c r="DK37" s="640"/>
      <c r="DL37" s="634">
        <v>
211711</v>
      </c>
      <c r="DM37" s="639"/>
      <c r="DN37" s="639"/>
      <c r="DO37" s="639"/>
      <c r="DP37" s="639"/>
      <c r="DQ37" s="639"/>
      <c r="DR37" s="639"/>
      <c r="DS37" s="639"/>
      <c r="DT37" s="639"/>
      <c r="DU37" s="639"/>
      <c r="DV37" s="640"/>
      <c r="DW37" s="631">
        <v>
4.4000000000000004</v>
      </c>
      <c r="DX37" s="641"/>
      <c r="DY37" s="641"/>
      <c r="DZ37" s="641"/>
      <c r="EA37" s="641"/>
      <c r="EB37" s="641"/>
      <c r="EC37" s="662"/>
    </row>
    <row r="38" spans="2:133" ht="11.25" customHeight="1">
      <c r="B38" s="625" t="s">
        <v>
334</v>
      </c>
      <c r="C38" s="626"/>
      <c r="D38" s="626"/>
      <c r="E38" s="626"/>
      <c r="F38" s="626"/>
      <c r="G38" s="626"/>
      <c r="H38" s="626"/>
      <c r="I38" s="626"/>
      <c r="J38" s="626"/>
      <c r="K38" s="626"/>
      <c r="L38" s="626"/>
      <c r="M38" s="626"/>
      <c r="N38" s="626"/>
      <c r="O38" s="626"/>
      <c r="P38" s="626"/>
      <c r="Q38" s="627"/>
      <c r="R38" s="628">
        <v>
540282</v>
      </c>
      <c r="S38" s="629"/>
      <c r="T38" s="629"/>
      <c r="U38" s="629"/>
      <c r="V38" s="629"/>
      <c r="W38" s="629"/>
      <c r="X38" s="629"/>
      <c r="Y38" s="630"/>
      <c r="Z38" s="655">
        <v>
5.5</v>
      </c>
      <c r="AA38" s="655"/>
      <c r="AB38" s="655"/>
      <c r="AC38" s="655"/>
      <c r="AD38" s="656" t="s">
        <v>
130</v>
      </c>
      <c r="AE38" s="656"/>
      <c r="AF38" s="656"/>
      <c r="AG38" s="656"/>
      <c r="AH38" s="656"/>
      <c r="AI38" s="656"/>
      <c r="AJ38" s="656"/>
      <c r="AK38" s="656"/>
      <c r="AL38" s="631" t="s">
        <v>
130</v>
      </c>
      <c r="AM38" s="632"/>
      <c r="AN38" s="632"/>
      <c r="AO38" s="657"/>
      <c r="AQ38" s="663" t="s">
        <v>
335</v>
      </c>
      <c r="AR38" s="664"/>
      <c r="AS38" s="664"/>
      <c r="AT38" s="664"/>
      <c r="AU38" s="664"/>
      <c r="AV38" s="664"/>
      <c r="AW38" s="664"/>
      <c r="AX38" s="664"/>
      <c r="AY38" s="665"/>
      <c r="AZ38" s="628">
        <v>
35322</v>
      </c>
      <c r="BA38" s="629"/>
      <c r="BB38" s="629"/>
      <c r="BC38" s="629"/>
      <c r="BD38" s="639"/>
      <c r="BE38" s="639"/>
      <c r="BF38" s="666"/>
      <c r="BG38" s="670" t="s">
        <v>
336</v>
      </c>
      <c r="BH38" s="667"/>
      <c r="BI38" s="667"/>
      <c r="BJ38" s="667"/>
      <c r="BK38" s="667"/>
      <c r="BL38" s="667"/>
      <c r="BM38" s="667"/>
      <c r="BN38" s="667"/>
      <c r="BO38" s="667"/>
      <c r="BP38" s="667"/>
      <c r="BQ38" s="667"/>
      <c r="BR38" s="667"/>
      <c r="BS38" s="667"/>
      <c r="BT38" s="667"/>
      <c r="BU38" s="668"/>
      <c r="BV38" s="628">
        <v>
2714</v>
      </c>
      <c r="BW38" s="629"/>
      <c r="BX38" s="629"/>
      <c r="BY38" s="629"/>
      <c r="BZ38" s="629"/>
      <c r="CA38" s="629"/>
      <c r="CB38" s="669"/>
      <c r="CD38" s="670" t="s">
        <v>
337</v>
      </c>
      <c r="CE38" s="667"/>
      <c r="CF38" s="667"/>
      <c r="CG38" s="667"/>
      <c r="CH38" s="667"/>
      <c r="CI38" s="667"/>
      <c r="CJ38" s="667"/>
      <c r="CK38" s="667"/>
      <c r="CL38" s="667"/>
      <c r="CM38" s="667"/>
      <c r="CN38" s="667"/>
      <c r="CO38" s="667"/>
      <c r="CP38" s="667"/>
      <c r="CQ38" s="668"/>
      <c r="CR38" s="628">
        <v>
929291</v>
      </c>
      <c r="CS38" s="629"/>
      <c r="CT38" s="629"/>
      <c r="CU38" s="629"/>
      <c r="CV38" s="629"/>
      <c r="CW38" s="629"/>
      <c r="CX38" s="629"/>
      <c r="CY38" s="630"/>
      <c r="CZ38" s="631">
        <v>
10.199999999999999</v>
      </c>
      <c r="DA38" s="641"/>
      <c r="DB38" s="641"/>
      <c r="DC38" s="642"/>
      <c r="DD38" s="634">
        <v>
798621</v>
      </c>
      <c r="DE38" s="629"/>
      <c r="DF38" s="629"/>
      <c r="DG38" s="629"/>
      <c r="DH38" s="629"/>
      <c r="DI38" s="629"/>
      <c r="DJ38" s="629"/>
      <c r="DK38" s="630"/>
      <c r="DL38" s="634">
        <v>
731172</v>
      </c>
      <c r="DM38" s="629"/>
      <c r="DN38" s="629"/>
      <c r="DO38" s="629"/>
      <c r="DP38" s="629"/>
      <c r="DQ38" s="629"/>
      <c r="DR38" s="629"/>
      <c r="DS38" s="629"/>
      <c r="DT38" s="629"/>
      <c r="DU38" s="629"/>
      <c r="DV38" s="630"/>
      <c r="DW38" s="631">
        <v>
15.2</v>
      </c>
      <c r="DX38" s="641"/>
      <c r="DY38" s="641"/>
      <c r="DZ38" s="641"/>
      <c r="EA38" s="641"/>
      <c r="EB38" s="641"/>
      <c r="EC38" s="662"/>
    </row>
    <row r="39" spans="2:133" ht="11.25" customHeight="1">
      <c r="B39" s="625" t="s">
        <v>
338</v>
      </c>
      <c r="C39" s="626"/>
      <c r="D39" s="626"/>
      <c r="E39" s="626"/>
      <c r="F39" s="626"/>
      <c r="G39" s="626"/>
      <c r="H39" s="626"/>
      <c r="I39" s="626"/>
      <c r="J39" s="626"/>
      <c r="K39" s="626"/>
      <c r="L39" s="626"/>
      <c r="M39" s="626"/>
      <c r="N39" s="626"/>
      <c r="O39" s="626"/>
      <c r="P39" s="626"/>
      <c r="Q39" s="627"/>
      <c r="R39" s="628">
        <v>
106622</v>
      </c>
      <c r="S39" s="629"/>
      <c r="T39" s="629"/>
      <c r="U39" s="629"/>
      <c r="V39" s="629"/>
      <c r="W39" s="629"/>
      <c r="X39" s="629"/>
      <c r="Y39" s="630"/>
      <c r="Z39" s="655">
        <v>
1.1000000000000001</v>
      </c>
      <c r="AA39" s="655"/>
      <c r="AB39" s="655"/>
      <c r="AC39" s="655"/>
      <c r="AD39" s="656">
        <v>
1116</v>
      </c>
      <c r="AE39" s="656"/>
      <c r="AF39" s="656"/>
      <c r="AG39" s="656"/>
      <c r="AH39" s="656"/>
      <c r="AI39" s="656"/>
      <c r="AJ39" s="656"/>
      <c r="AK39" s="656"/>
      <c r="AL39" s="631">
        <v>
0</v>
      </c>
      <c r="AM39" s="632"/>
      <c r="AN39" s="632"/>
      <c r="AO39" s="657"/>
      <c r="AQ39" s="663" t="s">
        <v>
339</v>
      </c>
      <c r="AR39" s="664"/>
      <c r="AS39" s="664"/>
      <c r="AT39" s="664"/>
      <c r="AU39" s="664"/>
      <c r="AV39" s="664"/>
      <c r="AW39" s="664"/>
      <c r="AX39" s="664"/>
      <c r="AY39" s="665"/>
      <c r="AZ39" s="628">
        <v>
919</v>
      </c>
      <c r="BA39" s="629"/>
      <c r="BB39" s="629"/>
      <c r="BC39" s="629"/>
      <c r="BD39" s="639"/>
      <c r="BE39" s="639"/>
      <c r="BF39" s="666"/>
      <c r="BG39" s="670" t="s">
        <v>
340</v>
      </c>
      <c r="BH39" s="667"/>
      <c r="BI39" s="667"/>
      <c r="BJ39" s="667"/>
      <c r="BK39" s="667"/>
      <c r="BL39" s="667"/>
      <c r="BM39" s="667"/>
      <c r="BN39" s="667"/>
      <c r="BO39" s="667"/>
      <c r="BP39" s="667"/>
      <c r="BQ39" s="667"/>
      <c r="BR39" s="667"/>
      <c r="BS39" s="667"/>
      <c r="BT39" s="667"/>
      <c r="BU39" s="668"/>
      <c r="BV39" s="628">
        <v>
4327</v>
      </c>
      <c r="BW39" s="629"/>
      <c r="BX39" s="629"/>
      <c r="BY39" s="629"/>
      <c r="BZ39" s="629"/>
      <c r="CA39" s="629"/>
      <c r="CB39" s="669"/>
      <c r="CD39" s="670" t="s">
        <v>
341</v>
      </c>
      <c r="CE39" s="667"/>
      <c r="CF39" s="667"/>
      <c r="CG39" s="667"/>
      <c r="CH39" s="667"/>
      <c r="CI39" s="667"/>
      <c r="CJ39" s="667"/>
      <c r="CK39" s="667"/>
      <c r="CL39" s="667"/>
      <c r="CM39" s="667"/>
      <c r="CN39" s="667"/>
      <c r="CO39" s="667"/>
      <c r="CP39" s="667"/>
      <c r="CQ39" s="668"/>
      <c r="CR39" s="628">
        <v>
364105</v>
      </c>
      <c r="CS39" s="639"/>
      <c r="CT39" s="639"/>
      <c r="CU39" s="639"/>
      <c r="CV39" s="639"/>
      <c r="CW39" s="639"/>
      <c r="CX39" s="639"/>
      <c r="CY39" s="640"/>
      <c r="CZ39" s="631">
        <v>
4</v>
      </c>
      <c r="DA39" s="641"/>
      <c r="DB39" s="641"/>
      <c r="DC39" s="642"/>
      <c r="DD39" s="634">
        <v>
99817</v>
      </c>
      <c r="DE39" s="639"/>
      <c r="DF39" s="639"/>
      <c r="DG39" s="639"/>
      <c r="DH39" s="639"/>
      <c r="DI39" s="639"/>
      <c r="DJ39" s="639"/>
      <c r="DK39" s="640"/>
      <c r="DL39" s="634" t="s">
        <v>
130</v>
      </c>
      <c r="DM39" s="639"/>
      <c r="DN39" s="639"/>
      <c r="DO39" s="639"/>
      <c r="DP39" s="639"/>
      <c r="DQ39" s="639"/>
      <c r="DR39" s="639"/>
      <c r="DS39" s="639"/>
      <c r="DT39" s="639"/>
      <c r="DU39" s="639"/>
      <c r="DV39" s="640"/>
      <c r="DW39" s="631" t="s">
        <v>
130</v>
      </c>
      <c r="DX39" s="641"/>
      <c r="DY39" s="641"/>
      <c r="DZ39" s="641"/>
      <c r="EA39" s="641"/>
      <c r="EB39" s="641"/>
      <c r="EC39" s="662"/>
    </row>
    <row r="40" spans="2:133" ht="11.25" customHeight="1">
      <c r="B40" s="625" t="s">
        <v>
342</v>
      </c>
      <c r="C40" s="626"/>
      <c r="D40" s="626"/>
      <c r="E40" s="626"/>
      <c r="F40" s="626"/>
      <c r="G40" s="626"/>
      <c r="H40" s="626"/>
      <c r="I40" s="626"/>
      <c r="J40" s="626"/>
      <c r="K40" s="626"/>
      <c r="L40" s="626"/>
      <c r="M40" s="626"/>
      <c r="N40" s="626"/>
      <c r="O40" s="626"/>
      <c r="P40" s="626"/>
      <c r="Q40" s="627"/>
      <c r="R40" s="628">
        <v>
589400</v>
      </c>
      <c r="S40" s="629"/>
      <c r="T40" s="629"/>
      <c r="U40" s="629"/>
      <c r="V40" s="629"/>
      <c r="W40" s="629"/>
      <c r="X40" s="629"/>
      <c r="Y40" s="630"/>
      <c r="Z40" s="655">
        <v>
6</v>
      </c>
      <c r="AA40" s="655"/>
      <c r="AB40" s="655"/>
      <c r="AC40" s="655"/>
      <c r="AD40" s="656" t="s">
        <v>
130</v>
      </c>
      <c r="AE40" s="656"/>
      <c r="AF40" s="656"/>
      <c r="AG40" s="656"/>
      <c r="AH40" s="656"/>
      <c r="AI40" s="656"/>
      <c r="AJ40" s="656"/>
      <c r="AK40" s="656"/>
      <c r="AL40" s="631" t="s">
        <v>
130</v>
      </c>
      <c r="AM40" s="632"/>
      <c r="AN40" s="632"/>
      <c r="AO40" s="657"/>
      <c r="AQ40" s="663" t="s">
        <v>
343</v>
      </c>
      <c r="AR40" s="664"/>
      <c r="AS40" s="664"/>
      <c r="AT40" s="664"/>
      <c r="AU40" s="664"/>
      <c r="AV40" s="664"/>
      <c r="AW40" s="664"/>
      <c r="AX40" s="664"/>
      <c r="AY40" s="665"/>
      <c r="AZ40" s="628" t="s">
        <v>
130</v>
      </c>
      <c r="BA40" s="629"/>
      <c r="BB40" s="629"/>
      <c r="BC40" s="629"/>
      <c r="BD40" s="639"/>
      <c r="BE40" s="639"/>
      <c r="BF40" s="666"/>
      <c r="BG40" s="671" t="s">
        <v>
344</v>
      </c>
      <c r="BH40" s="672"/>
      <c r="BI40" s="672"/>
      <c r="BJ40" s="672"/>
      <c r="BK40" s="672"/>
      <c r="BL40" s="363"/>
      <c r="BM40" s="667" t="s">
        <v>
345</v>
      </c>
      <c r="BN40" s="667"/>
      <c r="BO40" s="667"/>
      <c r="BP40" s="667"/>
      <c r="BQ40" s="667"/>
      <c r="BR40" s="667"/>
      <c r="BS40" s="667"/>
      <c r="BT40" s="667"/>
      <c r="BU40" s="668"/>
      <c r="BV40" s="628">
        <v>
92</v>
      </c>
      <c r="BW40" s="629"/>
      <c r="BX40" s="629"/>
      <c r="BY40" s="629"/>
      <c r="BZ40" s="629"/>
      <c r="CA40" s="629"/>
      <c r="CB40" s="669"/>
      <c r="CD40" s="670" t="s">
        <v>
346</v>
      </c>
      <c r="CE40" s="667"/>
      <c r="CF40" s="667"/>
      <c r="CG40" s="667"/>
      <c r="CH40" s="667"/>
      <c r="CI40" s="667"/>
      <c r="CJ40" s="667"/>
      <c r="CK40" s="667"/>
      <c r="CL40" s="667"/>
      <c r="CM40" s="667"/>
      <c r="CN40" s="667"/>
      <c r="CO40" s="667"/>
      <c r="CP40" s="667"/>
      <c r="CQ40" s="668"/>
      <c r="CR40" s="628">
        <v>
33160</v>
      </c>
      <c r="CS40" s="629"/>
      <c r="CT40" s="629"/>
      <c r="CU40" s="629"/>
      <c r="CV40" s="629"/>
      <c r="CW40" s="629"/>
      <c r="CX40" s="629"/>
      <c r="CY40" s="630"/>
      <c r="CZ40" s="631">
        <v>
0.4</v>
      </c>
      <c r="DA40" s="641"/>
      <c r="DB40" s="641"/>
      <c r="DC40" s="642"/>
      <c r="DD40" s="634">
        <v>
29160</v>
      </c>
      <c r="DE40" s="629"/>
      <c r="DF40" s="629"/>
      <c r="DG40" s="629"/>
      <c r="DH40" s="629"/>
      <c r="DI40" s="629"/>
      <c r="DJ40" s="629"/>
      <c r="DK40" s="630"/>
      <c r="DL40" s="634" t="s">
        <v>
130</v>
      </c>
      <c r="DM40" s="629"/>
      <c r="DN40" s="629"/>
      <c r="DO40" s="629"/>
      <c r="DP40" s="629"/>
      <c r="DQ40" s="629"/>
      <c r="DR40" s="629"/>
      <c r="DS40" s="629"/>
      <c r="DT40" s="629"/>
      <c r="DU40" s="629"/>
      <c r="DV40" s="630"/>
      <c r="DW40" s="631" t="s">
        <v>
130</v>
      </c>
      <c r="DX40" s="641"/>
      <c r="DY40" s="641"/>
      <c r="DZ40" s="641"/>
      <c r="EA40" s="641"/>
      <c r="EB40" s="641"/>
      <c r="EC40" s="662"/>
    </row>
    <row r="41" spans="2:133" ht="11.25" customHeight="1">
      <c r="B41" s="625" t="s">
        <v>
347</v>
      </c>
      <c r="C41" s="626"/>
      <c r="D41" s="626"/>
      <c r="E41" s="626"/>
      <c r="F41" s="626"/>
      <c r="G41" s="626"/>
      <c r="H41" s="626"/>
      <c r="I41" s="626"/>
      <c r="J41" s="626"/>
      <c r="K41" s="626"/>
      <c r="L41" s="626"/>
      <c r="M41" s="626"/>
      <c r="N41" s="626"/>
      <c r="O41" s="626"/>
      <c r="P41" s="626"/>
      <c r="Q41" s="627"/>
      <c r="R41" s="628" t="s">
        <v>
130</v>
      </c>
      <c r="S41" s="629"/>
      <c r="T41" s="629"/>
      <c r="U41" s="629"/>
      <c r="V41" s="629"/>
      <c r="W41" s="629"/>
      <c r="X41" s="629"/>
      <c r="Y41" s="630"/>
      <c r="Z41" s="655" t="s">
        <v>
130</v>
      </c>
      <c r="AA41" s="655"/>
      <c r="AB41" s="655"/>
      <c r="AC41" s="655"/>
      <c r="AD41" s="656" t="s">
        <v>
130</v>
      </c>
      <c r="AE41" s="656"/>
      <c r="AF41" s="656"/>
      <c r="AG41" s="656"/>
      <c r="AH41" s="656"/>
      <c r="AI41" s="656"/>
      <c r="AJ41" s="656"/>
      <c r="AK41" s="656"/>
      <c r="AL41" s="631" t="s">
        <v>
130</v>
      </c>
      <c r="AM41" s="632"/>
      <c r="AN41" s="632"/>
      <c r="AO41" s="657"/>
      <c r="AQ41" s="663" t="s">
        <v>
348</v>
      </c>
      <c r="AR41" s="664"/>
      <c r="AS41" s="664"/>
      <c r="AT41" s="664"/>
      <c r="AU41" s="664"/>
      <c r="AV41" s="664"/>
      <c r="AW41" s="664"/>
      <c r="AX41" s="664"/>
      <c r="AY41" s="665"/>
      <c r="AZ41" s="628">
        <v>
148605</v>
      </c>
      <c r="BA41" s="629"/>
      <c r="BB41" s="629"/>
      <c r="BC41" s="629"/>
      <c r="BD41" s="639"/>
      <c r="BE41" s="639"/>
      <c r="BF41" s="666"/>
      <c r="BG41" s="671"/>
      <c r="BH41" s="672"/>
      <c r="BI41" s="672"/>
      <c r="BJ41" s="672"/>
      <c r="BK41" s="672"/>
      <c r="BL41" s="363"/>
      <c r="BM41" s="667" t="s">
        <v>
349</v>
      </c>
      <c r="BN41" s="667"/>
      <c r="BO41" s="667"/>
      <c r="BP41" s="667"/>
      <c r="BQ41" s="667"/>
      <c r="BR41" s="667"/>
      <c r="BS41" s="667"/>
      <c r="BT41" s="667"/>
      <c r="BU41" s="668"/>
      <c r="BV41" s="628" t="s">
        <v>
130</v>
      </c>
      <c r="BW41" s="629"/>
      <c r="BX41" s="629"/>
      <c r="BY41" s="629"/>
      <c r="BZ41" s="629"/>
      <c r="CA41" s="629"/>
      <c r="CB41" s="669"/>
      <c r="CD41" s="670" t="s">
        <v>
350</v>
      </c>
      <c r="CE41" s="667"/>
      <c r="CF41" s="667"/>
      <c r="CG41" s="667"/>
      <c r="CH41" s="667"/>
      <c r="CI41" s="667"/>
      <c r="CJ41" s="667"/>
      <c r="CK41" s="667"/>
      <c r="CL41" s="667"/>
      <c r="CM41" s="667"/>
      <c r="CN41" s="667"/>
      <c r="CO41" s="667"/>
      <c r="CP41" s="667"/>
      <c r="CQ41" s="668"/>
      <c r="CR41" s="628" t="s">
        <v>
130</v>
      </c>
      <c r="CS41" s="639"/>
      <c r="CT41" s="639"/>
      <c r="CU41" s="639"/>
      <c r="CV41" s="639"/>
      <c r="CW41" s="639"/>
      <c r="CX41" s="639"/>
      <c r="CY41" s="640"/>
      <c r="CZ41" s="631" t="s">
        <v>
130</v>
      </c>
      <c r="DA41" s="641"/>
      <c r="DB41" s="641"/>
      <c r="DC41" s="642"/>
      <c r="DD41" s="634" t="s">
        <v>
130</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
351</v>
      </c>
      <c r="C42" s="626"/>
      <c r="D42" s="626"/>
      <c r="E42" s="626"/>
      <c r="F42" s="626"/>
      <c r="G42" s="626"/>
      <c r="H42" s="626"/>
      <c r="I42" s="626"/>
      <c r="J42" s="626"/>
      <c r="K42" s="626"/>
      <c r="L42" s="626"/>
      <c r="M42" s="626"/>
      <c r="N42" s="626"/>
      <c r="O42" s="626"/>
      <c r="P42" s="626"/>
      <c r="Q42" s="627"/>
      <c r="R42" s="628" t="s">
        <v>
130</v>
      </c>
      <c r="S42" s="629"/>
      <c r="T42" s="629"/>
      <c r="U42" s="629"/>
      <c r="V42" s="629"/>
      <c r="W42" s="629"/>
      <c r="X42" s="629"/>
      <c r="Y42" s="630"/>
      <c r="Z42" s="655" t="s">
        <v>
130</v>
      </c>
      <c r="AA42" s="655"/>
      <c r="AB42" s="655"/>
      <c r="AC42" s="655"/>
      <c r="AD42" s="656" t="s">
        <v>
130</v>
      </c>
      <c r="AE42" s="656"/>
      <c r="AF42" s="656"/>
      <c r="AG42" s="656"/>
      <c r="AH42" s="656"/>
      <c r="AI42" s="656"/>
      <c r="AJ42" s="656"/>
      <c r="AK42" s="656"/>
      <c r="AL42" s="631" t="s">
        <v>
130</v>
      </c>
      <c r="AM42" s="632"/>
      <c r="AN42" s="632"/>
      <c r="AO42" s="657"/>
      <c r="AQ42" s="675" t="s">
        <v>
352</v>
      </c>
      <c r="AR42" s="676"/>
      <c r="AS42" s="676"/>
      <c r="AT42" s="676"/>
      <c r="AU42" s="676"/>
      <c r="AV42" s="676"/>
      <c r="AW42" s="676"/>
      <c r="AX42" s="676"/>
      <c r="AY42" s="677"/>
      <c r="AZ42" s="608">
        <v>
548533</v>
      </c>
      <c r="BA42" s="643"/>
      <c r="BB42" s="643"/>
      <c r="BC42" s="643"/>
      <c r="BD42" s="609"/>
      <c r="BE42" s="609"/>
      <c r="BF42" s="658"/>
      <c r="BG42" s="673"/>
      <c r="BH42" s="674"/>
      <c r="BI42" s="674"/>
      <c r="BJ42" s="674"/>
      <c r="BK42" s="674"/>
      <c r="BL42" s="364"/>
      <c r="BM42" s="659" t="s">
        <v>
353</v>
      </c>
      <c r="BN42" s="659"/>
      <c r="BO42" s="659"/>
      <c r="BP42" s="659"/>
      <c r="BQ42" s="659"/>
      <c r="BR42" s="659"/>
      <c r="BS42" s="659"/>
      <c r="BT42" s="659"/>
      <c r="BU42" s="660"/>
      <c r="BV42" s="608">
        <v>
283</v>
      </c>
      <c r="BW42" s="643"/>
      <c r="BX42" s="643"/>
      <c r="BY42" s="643"/>
      <c r="BZ42" s="643"/>
      <c r="CA42" s="643"/>
      <c r="CB42" s="661"/>
      <c r="CD42" s="625" t="s">
        <v>
354</v>
      </c>
      <c r="CE42" s="626"/>
      <c r="CF42" s="626"/>
      <c r="CG42" s="626"/>
      <c r="CH42" s="626"/>
      <c r="CI42" s="626"/>
      <c r="CJ42" s="626"/>
      <c r="CK42" s="626"/>
      <c r="CL42" s="626"/>
      <c r="CM42" s="626"/>
      <c r="CN42" s="626"/>
      <c r="CO42" s="626"/>
      <c r="CP42" s="626"/>
      <c r="CQ42" s="627"/>
      <c r="CR42" s="628">
        <v>
800812</v>
      </c>
      <c r="CS42" s="639"/>
      <c r="CT42" s="639"/>
      <c r="CU42" s="639"/>
      <c r="CV42" s="639"/>
      <c r="CW42" s="639"/>
      <c r="CX42" s="639"/>
      <c r="CY42" s="640"/>
      <c r="CZ42" s="631">
        <v>
8.8000000000000007</v>
      </c>
      <c r="DA42" s="641"/>
      <c r="DB42" s="641"/>
      <c r="DC42" s="642"/>
      <c r="DD42" s="634">
        <v>
164906</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
355</v>
      </c>
      <c r="C43" s="626"/>
      <c r="D43" s="626"/>
      <c r="E43" s="626"/>
      <c r="F43" s="626"/>
      <c r="G43" s="626"/>
      <c r="H43" s="626"/>
      <c r="I43" s="626"/>
      <c r="J43" s="626"/>
      <c r="K43" s="626"/>
      <c r="L43" s="626"/>
      <c r="M43" s="626"/>
      <c r="N43" s="626"/>
      <c r="O43" s="626"/>
      <c r="P43" s="626"/>
      <c r="Q43" s="627"/>
      <c r="R43" s="628">
        <v>
338600</v>
      </c>
      <c r="S43" s="629"/>
      <c r="T43" s="629"/>
      <c r="U43" s="629"/>
      <c r="V43" s="629"/>
      <c r="W43" s="629"/>
      <c r="X43" s="629"/>
      <c r="Y43" s="630"/>
      <c r="Z43" s="655">
        <v>
3.4</v>
      </c>
      <c r="AA43" s="655"/>
      <c r="AB43" s="655"/>
      <c r="AC43" s="655"/>
      <c r="AD43" s="656" t="s">
        <v>
130</v>
      </c>
      <c r="AE43" s="656"/>
      <c r="AF43" s="656"/>
      <c r="AG43" s="656"/>
      <c r="AH43" s="656"/>
      <c r="AI43" s="656"/>
      <c r="AJ43" s="656"/>
      <c r="AK43" s="656"/>
      <c r="AL43" s="631" t="s">
        <v>
130</v>
      </c>
      <c r="AM43" s="632"/>
      <c r="AN43" s="632"/>
      <c r="AO43" s="657"/>
      <c r="BV43" s="219"/>
      <c r="BW43" s="219"/>
      <c r="BX43" s="219"/>
      <c r="BY43" s="219"/>
      <c r="BZ43" s="219"/>
      <c r="CA43" s="219"/>
      <c r="CB43" s="219"/>
      <c r="CD43" s="625" t="s">
        <v>
356</v>
      </c>
      <c r="CE43" s="626"/>
      <c r="CF43" s="626"/>
      <c r="CG43" s="626"/>
      <c r="CH43" s="626"/>
      <c r="CI43" s="626"/>
      <c r="CJ43" s="626"/>
      <c r="CK43" s="626"/>
      <c r="CL43" s="626"/>
      <c r="CM43" s="626"/>
      <c r="CN43" s="626"/>
      <c r="CO43" s="626"/>
      <c r="CP43" s="626"/>
      <c r="CQ43" s="627"/>
      <c r="CR43" s="628">
        <v>
21219</v>
      </c>
      <c r="CS43" s="639"/>
      <c r="CT43" s="639"/>
      <c r="CU43" s="639"/>
      <c r="CV43" s="639"/>
      <c r="CW43" s="639"/>
      <c r="CX43" s="639"/>
      <c r="CY43" s="640"/>
      <c r="CZ43" s="631">
        <v>
0.2</v>
      </c>
      <c r="DA43" s="641"/>
      <c r="DB43" s="641"/>
      <c r="DC43" s="642"/>
      <c r="DD43" s="634">
        <v>
21219</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
357</v>
      </c>
      <c r="C44" s="606"/>
      <c r="D44" s="606"/>
      <c r="E44" s="606"/>
      <c r="F44" s="606"/>
      <c r="G44" s="606"/>
      <c r="H44" s="606"/>
      <c r="I44" s="606"/>
      <c r="J44" s="606"/>
      <c r="K44" s="606"/>
      <c r="L44" s="606"/>
      <c r="M44" s="606"/>
      <c r="N44" s="606"/>
      <c r="O44" s="606"/>
      <c r="P44" s="606"/>
      <c r="Q44" s="607"/>
      <c r="R44" s="608">
        <v>
9894296</v>
      </c>
      <c r="S44" s="643"/>
      <c r="T44" s="643"/>
      <c r="U44" s="643"/>
      <c r="V44" s="643"/>
      <c r="W44" s="643"/>
      <c r="X44" s="643"/>
      <c r="Y44" s="644"/>
      <c r="Z44" s="645">
        <v>
100</v>
      </c>
      <c r="AA44" s="645"/>
      <c r="AB44" s="645"/>
      <c r="AC44" s="645"/>
      <c r="AD44" s="646">
        <v>
4474280</v>
      </c>
      <c r="AE44" s="646"/>
      <c r="AF44" s="646"/>
      <c r="AG44" s="646"/>
      <c r="AH44" s="646"/>
      <c r="AI44" s="646"/>
      <c r="AJ44" s="646"/>
      <c r="AK44" s="646"/>
      <c r="AL44" s="611">
        <v>
100</v>
      </c>
      <c r="AM44" s="647"/>
      <c r="AN44" s="647"/>
      <c r="AO44" s="648"/>
      <c r="CD44" s="649" t="s">
        <v>
304</v>
      </c>
      <c r="CE44" s="650"/>
      <c r="CF44" s="625" t="s">
        <v>
358</v>
      </c>
      <c r="CG44" s="626"/>
      <c r="CH44" s="626"/>
      <c r="CI44" s="626"/>
      <c r="CJ44" s="626"/>
      <c r="CK44" s="626"/>
      <c r="CL44" s="626"/>
      <c r="CM44" s="626"/>
      <c r="CN44" s="626"/>
      <c r="CO44" s="626"/>
      <c r="CP44" s="626"/>
      <c r="CQ44" s="627"/>
      <c r="CR44" s="628">
        <v>
800812</v>
      </c>
      <c r="CS44" s="629"/>
      <c r="CT44" s="629"/>
      <c r="CU44" s="629"/>
      <c r="CV44" s="629"/>
      <c r="CW44" s="629"/>
      <c r="CX44" s="629"/>
      <c r="CY44" s="630"/>
      <c r="CZ44" s="631">
        <v>
8.8000000000000007</v>
      </c>
      <c r="DA44" s="632"/>
      <c r="DB44" s="632"/>
      <c r="DC44" s="633"/>
      <c r="DD44" s="634">
        <v>
164906</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
359</v>
      </c>
      <c r="CG45" s="626"/>
      <c r="CH45" s="626"/>
      <c r="CI45" s="626"/>
      <c r="CJ45" s="626"/>
      <c r="CK45" s="626"/>
      <c r="CL45" s="626"/>
      <c r="CM45" s="626"/>
      <c r="CN45" s="626"/>
      <c r="CO45" s="626"/>
      <c r="CP45" s="626"/>
      <c r="CQ45" s="627"/>
      <c r="CR45" s="628">
        <v>
585372</v>
      </c>
      <c r="CS45" s="639"/>
      <c r="CT45" s="639"/>
      <c r="CU45" s="639"/>
      <c r="CV45" s="639"/>
      <c r="CW45" s="639"/>
      <c r="CX45" s="639"/>
      <c r="CY45" s="640"/>
      <c r="CZ45" s="631">
        <v>
6.4</v>
      </c>
      <c r="DA45" s="641"/>
      <c r="DB45" s="641"/>
      <c r="DC45" s="642"/>
      <c r="DD45" s="634">
        <v>
53669</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1" t="s">
        <v>
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
361</v>
      </c>
      <c r="CG46" s="626"/>
      <c r="CH46" s="626"/>
      <c r="CI46" s="626"/>
      <c r="CJ46" s="626"/>
      <c r="CK46" s="626"/>
      <c r="CL46" s="626"/>
      <c r="CM46" s="626"/>
      <c r="CN46" s="626"/>
      <c r="CO46" s="626"/>
      <c r="CP46" s="626"/>
      <c r="CQ46" s="627"/>
      <c r="CR46" s="628">
        <v>
207491</v>
      </c>
      <c r="CS46" s="629"/>
      <c r="CT46" s="629"/>
      <c r="CU46" s="629"/>
      <c r="CV46" s="629"/>
      <c r="CW46" s="629"/>
      <c r="CX46" s="629"/>
      <c r="CY46" s="630"/>
      <c r="CZ46" s="631">
        <v>
2.2999999999999998</v>
      </c>
      <c r="DA46" s="632"/>
      <c r="DB46" s="632"/>
      <c r="DC46" s="633"/>
      <c r="DD46" s="634">
        <v>
105988</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
362</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
363</v>
      </c>
      <c r="CG47" s="626"/>
      <c r="CH47" s="626"/>
      <c r="CI47" s="626"/>
      <c r="CJ47" s="626"/>
      <c r="CK47" s="626"/>
      <c r="CL47" s="626"/>
      <c r="CM47" s="626"/>
      <c r="CN47" s="626"/>
      <c r="CO47" s="626"/>
      <c r="CP47" s="626"/>
      <c r="CQ47" s="627"/>
      <c r="CR47" s="628" t="s">
        <v>
130</v>
      </c>
      <c r="CS47" s="639"/>
      <c r="CT47" s="639"/>
      <c r="CU47" s="639"/>
      <c r="CV47" s="639"/>
      <c r="CW47" s="639"/>
      <c r="CX47" s="639"/>
      <c r="CY47" s="640"/>
      <c r="CZ47" s="631" t="s">
        <v>
130</v>
      </c>
      <c r="DA47" s="641"/>
      <c r="DB47" s="641"/>
      <c r="DC47" s="642"/>
      <c r="DD47" s="634" t="s">
        <v>
130</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
364</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
365</v>
      </c>
      <c r="CG48" s="626"/>
      <c r="CH48" s="626"/>
      <c r="CI48" s="626"/>
      <c r="CJ48" s="626"/>
      <c r="CK48" s="626"/>
      <c r="CL48" s="626"/>
      <c r="CM48" s="626"/>
      <c r="CN48" s="626"/>
      <c r="CO48" s="626"/>
      <c r="CP48" s="626"/>
      <c r="CQ48" s="627"/>
      <c r="CR48" s="628" t="s">
        <v>
130</v>
      </c>
      <c r="CS48" s="629"/>
      <c r="CT48" s="629"/>
      <c r="CU48" s="629"/>
      <c r="CV48" s="629"/>
      <c r="CW48" s="629"/>
      <c r="CX48" s="629"/>
      <c r="CY48" s="630"/>
      <c r="CZ48" s="631" t="s">
        <v>
130</v>
      </c>
      <c r="DA48" s="632"/>
      <c r="DB48" s="632"/>
      <c r="DC48" s="633"/>
      <c r="DD48" s="634" t="s">
        <v>
130</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
366</v>
      </c>
      <c r="CE49" s="606"/>
      <c r="CF49" s="606"/>
      <c r="CG49" s="606"/>
      <c r="CH49" s="606"/>
      <c r="CI49" s="606"/>
      <c r="CJ49" s="606"/>
      <c r="CK49" s="606"/>
      <c r="CL49" s="606"/>
      <c r="CM49" s="606"/>
      <c r="CN49" s="606"/>
      <c r="CO49" s="606"/>
      <c r="CP49" s="606"/>
      <c r="CQ49" s="607"/>
      <c r="CR49" s="608">
        <v>
9093383</v>
      </c>
      <c r="CS49" s="609"/>
      <c r="CT49" s="609"/>
      <c r="CU49" s="609"/>
      <c r="CV49" s="609"/>
      <c r="CW49" s="609"/>
      <c r="CX49" s="609"/>
      <c r="CY49" s="610"/>
      <c r="CZ49" s="611">
        <v>
100</v>
      </c>
      <c r="DA49" s="612"/>
      <c r="DB49" s="612"/>
      <c r="DC49" s="613"/>
      <c r="DD49" s="614">
        <v>
5981951</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Ho474RqjcowW7VM0K6MV7R0r06TYAOa3dlpuCp7mmCQ1uagluMELu7Hx0zyJ3nygMH5McaxTB/iCp+jhwG6iOw==" saltValue="yObpmXT5Ub8187ISOwcTQ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DD30:DK30"/>
    <mergeCell ref="DL30:DV30"/>
    <mergeCell ref="DW30:EC30"/>
    <mergeCell ref="B31:Q31"/>
    <mergeCell ref="R31:Y31"/>
    <mergeCell ref="Z31:AC31"/>
    <mergeCell ref="AD31:AK31"/>
    <mergeCell ref="AL31:AO31"/>
    <mergeCell ref="AP31:AS33"/>
    <mergeCell ref="AT31:AT33"/>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election activeCell="AF23" sqref="AF23:AJ23"/>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1118" t="s">
        <v>
367</v>
      </c>
      <c r="B2" s="1118"/>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1118"/>
      <c r="AQ2" s="1118"/>
      <c r="AR2" s="1118"/>
      <c r="AS2" s="1118"/>
      <c r="AT2" s="1118"/>
      <c r="AU2" s="1118"/>
      <c r="AV2" s="1118"/>
      <c r="AW2" s="1118"/>
      <c r="AX2" s="1118"/>
      <c r="AY2" s="1118"/>
      <c r="AZ2" s="1118"/>
      <c r="BA2" s="1118"/>
      <c r="BB2" s="1118"/>
      <c r="BC2" s="1118"/>
      <c r="BD2" s="1118"/>
      <c r="BE2" s="1118"/>
      <c r="BF2" s="1118"/>
      <c r="BG2" s="1118"/>
      <c r="BH2" s="1118"/>
      <c r="BI2" s="111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19" t="s">
        <v>
368</v>
      </c>
      <c r="DK2" s="1120"/>
      <c r="DL2" s="1120"/>
      <c r="DM2" s="1120"/>
      <c r="DN2" s="1120"/>
      <c r="DO2" s="1121"/>
      <c r="DP2" s="224"/>
      <c r="DQ2" s="1119" t="s">
        <v>
369</v>
      </c>
      <c r="DR2" s="1120"/>
      <c r="DS2" s="1120"/>
      <c r="DT2" s="1120"/>
      <c r="DU2" s="1120"/>
      <c r="DV2" s="1120"/>
      <c r="DW2" s="1120"/>
      <c r="DX2" s="1120"/>
      <c r="DY2" s="1120"/>
      <c r="DZ2" s="1121"/>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1087" t="s">
        <v>
370</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28"/>
      <c r="BA4" s="228"/>
      <c r="BB4" s="228"/>
      <c r="BC4" s="228"/>
      <c r="BD4" s="228"/>
      <c r="BE4" s="229"/>
      <c r="BF4" s="229"/>
      <c r="BG4" s="229"/>
      <c r="BH4" s="229"/>
      <c r="BI4" s="229"/>
      <c r="BJ4" s="229"/>
      <c r="BK4" s="229"/>
      <c r="BL4" s="229"/>
      <c r="BM4" s="229"/>
      <c r="BN4" s="229"/>
      <c r="BO4" s="229"/>
      <c r="BP4" s="229"/>
      <c r="BQ4" s="758" t="s">
        <v>
371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0"/>
    </row>
    <row r="5" spans="1:131" s="231" customFormat="1" ht="26.25" customHeight="1">
      <c r="A5" s="1023" t="s">
        <v>
372</v>
      </c>
      <c r="B5" s="1024"/>
      <c r="C5" s="1024"/>
      <c r="D5" s="1024"/>
      <c r="E5" s="1024"/>
      <c r="F5" s="1024"/>
      <c r="G5" s="1024"/>
      <c r="H5" s="1024"/>
      <c r="I5" s="1024"/>
      <c r="J5" s="1024"/>
      <c r="K5" s="1024"/>
      <c r="L5" s="1024"/>
      <c r="M5" s="1024"/>
      <c r="N5" s="1024"/>
      <c r="O5" s="1024"/>
      <c r="P5" s="1025"/>
      <c r="Q5" s="1029" t="s">
        <v>
373</v>
      </c>
      <c r="R5" s="1030"/>
      <c r="S5" s="1030"/>
      <c r="T5" s="1030"/>
      <c r="U5" s="1031"/>
      <c r="V5" s="1029" t="s">
        <v>
374</v>
      </c>
      <c r="W5" s="1030"/>
      <c r="X5" s="1030"/>
      <c r="Y5" s="1030"/>
      <c r="Z5" s="1031"/>
      <c r="AA5" s="1029" t="s">
        <v>
375</v>
      </c>
      <c r="AB5" s="1030"/>
      <c r="AC5" s="1030"/>
      <c r="AD5" s="1030"/>
      <c r="AE5" s="1030"/>
      <c r="AF5" s="1122" t="s">
        <v>
376</v>
      </c>
      <c r="AG5" s="1030"/>
      <c r="AH5" s="1030"/>
      <c r="AI5" s="1030"/>
      <c r="AJ5" s="1043"/>
      <c r="AK5" s="1030" t="s">
        <v>
377</v>
      </c>
      <c r="AL5" s="1030"/>
      <c r="AM5" s="1030"/>
      <c r="AN5" s="1030"/>
      <c r="AO5" s="1031"/>
      <c r="AP5" s="1029" t="s">
        <v>
378</v>
      </c>
      <c r="AQ5" s="1030"/>
      <c r="AR5" s="1030"/>
      <c r="AS5" s="1030"/>
      <c r="AT5" s="1031"/>
      <c r="AU5" s="1029" t="s">
        <v>
379</v>
      </c>
      <c r="AV5" s="1030"/>
      <c r="AW5" s="1030"/>
      <c r="AX5" s="1030"/>
      <c r="AY5" s="1043"/>
      <c r="AZ5" s="228"/>
      <c r="BA5" s="228"/>
      <c r="BB5" s="228"/>
      <c r="BC5" s="228"/>
      <c r="BD5" s="228"/>
      <c r="BE5" s="229"/>
      <c r="BF5" s="229"/>
      <c r="BG5" s="229"/>
      <c r="BH5" s="229"/>
      <c r="BI5" s="229"/>
      <c r="BJ5" s="229"/>
      <c r="BK5" s="229"/>
      <c r="BL5" s="229"/>
      <c r="BM5" s="229"/>
      <c r="BN5" s="229"/>
      <c r="BO5" s="229"/>
      <c r="BP5" s="229"/>
      <c r="BQ5" s="1023" t="s">
        <v>
380</v>
      </c>
      <c r="BR5" s="1024"/>
      <c r="BS5" s="1024"/>
      <c r="BT5" s="1024"/>
      <c r="BU5" s="1024"/>
      <c r="BV5" s="1024"/>
      <c r="BW5" s="1024"/>
      <c r="BX5" s="1024"/>
      <c r="BY5" s="1024"/>
      <c r="BZ5" s="1024"/>
      <c r="CA5" s="1024"/>
      <c r="CB5" s="1024"/>
      <c r="CC5" s="1024"/>
      <c r="CD5" s="1024"/>
      <c r="CE5" s="1024"/>
      <c r="CF5" s="1024"/>
      <c r="CG5" s="1025"/>
      <c r="CH5" s="1029" t="s">
        <v>
381</v>
      </c>
      <c r="CI5" s="1030"/>
      <c r="CJ5" s="1030"/>
      <c r="CK5" s="1030"/>
      <c r="CL5" s="1031"/>
      <c r="CM5" s="1029" t="s">
        <v>
382</v>
      </c>
      <c r="CN5" s="1030"/>
      <c r="CO5" s="1030"/>
      <c r="CP5" s="1030"/>
      <c r="CQ5" s="1031"/>
      <c r="CR5" s="1029" t="s">
        <v>
383</v>
      </c>
      <c r="CS5" s="1030"/>
      <c r="CT5" s="1030"/>
      <c r="CU5" s="1030"/>
      <c r="CV5" s="1031"/>
      <c r="CW5" s="1029" t="s">
        <v>
384</v>
      </c>
      <c r="CX5" s="1030"/>
      <c r="CY5" s="1030"/>
      <c r="CZ5" s="1030"/>
      <c r="DA5" s="1031"/>
      <c r="DB5" s="1029" t="s">
        <v>
385</v>
      </c>
      <c r="DC5" s="1030"/>
      <c r="DD5" s="1030"/>
      <c r="DE5" s="1030"/>
      <c r="DF5" s="1031"/>
      <c r="DG5" s="1112" t="s">
        <v>
386</v>
      </c>
      <c r="DH5" s="1113"/>
      <c r="DI5" s="1113"/>
      <c r="DJ5" s="1113"/>
      <c r="DK5" s="1114"/>
      <c r="DL5" s="1112" t="s">
        <v>
387</v>
      </c>
      <c r="DM5" s="1113"/>
      <c r="DN5" s="1113"/>
      <c r="DO5" s="1113"/>
      <c r="DP5" s="1114"/>
      <c r="DQ5" s="1029" t="s">
        <v>
388</v>
      </c>
      <c r="DR5" s="1030"/>
      <c r="DS5" s="1030"/>
      <c r="DT5" s="1030"/>
      <c r="DU5" s="1031"/>
      <c r="DV5" s="1029" t="s">
        <v>
379</v>
      </c>
      <c r="DW5" s="1030"/>
      <c r="DX5" s="1030"/>
      <c r="DY5" s="1030"/>
      <c r="DZ5" s="1043"/>
      <c r="EA5" s="230"/>
    </row>
    <row r="6" spans="1:131" s="231"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23"/>
      <c r="AG6" s="1033"/>
      <c r="AH6" s="1033"/>
      <c r="AI6" s="1033"/>
      <c r="AJ6" s="1044"/>
      <c r="AK6" s="1033"/>
      <c r="AL6" s="1033"/>
      <c r="AM6" s="1033"/>
      <c r="AN6" s="1033"/>
      <c r="AO6" s="1034"/>
      <c r="AP6" s="1032"/>
      <c r="AQ6" s="1033"/>
      <c r="AR6" s="1033"/>
      <c r="AS6" s="1033"/>
      <c r="AT6" s="1034"/>
      <c r="AU6" s="1032"/>
      <c r="AV6" s="1033"/>
      <c r="AW6" s="1033"/>
      <c r="AX6" s="1033"/>
      <c r="AY6" s="1044"/>
      <c r="AZ6" s="228"/>
      <c r="BA6" s="228"/>
      <c r="BB6" s="228"/>
      <c r="BC6" s="228"/>
      <c r="BD6" s="228"/>
      <c r="BE6" s="229"/>
      <c r="BF6" s="229"/>
      <c r="BG6" s="229"/>
      <c r="BH6" s="229"/>
      <c r="BI6" s="229"/>
      <c r="BJ6" s="229"/>
      <c r="BK6" s="229"/>
      <c r="BL6" s="229"/>
      <c r="BM6" s="229"/>
      <c r="BN6" s="229"/>
      <c r="BO6" s="229"/>
      <c r="BP6" s="229"/>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15"/>
      <c r="DH6" s="1116"/>
      <c r="DI6" s="1116"/>
      <c r="DJ6" s="1116"/>
      <c r="DK6" s="1117"/>
      <c r="DL6" s="1115"/>
      <c r="DM6" s="1116"/>
      <c r="DN6" s="1116"/>
      <c r="DO6" s="1116"/>
      <c r="DP6" s="1117"/>
      <c r="DQ6" s="1032"/>
      <c r="DR6" s="1033"/>
      <c r="DS6" s="1033"/>
      <c r="DT6" s="1033"/>
      <c r="DU6" s="1034"/>
      <c r="DV6" s="1032"/>
      <c r="DW6" s="1033"/>
      <c r="DX6" s="1033"/>
      <c r="DY6" s="1033"/>
      <c r="DZ6" s="1044"/>
      <c r="EA6" s="230"/>
    </row>
    <row r="7" spans="1:131" s="231" customFormat="1" ht="26.25" customHeight="1" thickTop="1">
      <c r="A7" s="232">
        <v>
1</v>
      </c>
      <c r="B7" s="1075" t="s">
        <v>
389</v>
      </c>
      <c r="C7" s="1076"/>
      <c r="D7" s="1076"/>
      <c r="E7" s="1076"/>
      <c r="F7" s="1076"/>
      <c r="G7" s="1076"/>
      <c r="H7" s="1076"/>
      <c r="I7" s="1076"/>
      <c r="J7" s="1076"/>
      <c r="K7" s="1076"/>
      <c r="L7" s="1076"/>
      <c r="M7" s="1076"/>
      <c r="N7" s="1076"/>
      <c r="O7" s="1076"/>
      <c r="P7" s="1077"/>
      <c r="Q7" s="1130">
        <v>
9880</v>
      </c>
      <c r="R7" s="1131"/>
      <c r="S7" s="1131"/>
      <c r="T7" s="1131"/>
      <c r="U7" s="1131"/>
      <c r="V7" s="1131">
        <v>
9086</v>
      </c>
      <c r="W7" s="1131"/>
      <c r="X7" s="1131"/>
      <c r="Y7" s="1131"/>
      <c r="Z7" s="1131"/>
      <c r="AA7" s="1131">
        <v>
794</v>
      </c>
      <c r="AB7" s="1131"/>
      <c r="AC7" s="1131"/>
      <c r="AD7" s="1131"/>
      <c r="AE7" s="1132"/>
      <c r="AF7" s="1133">
        <v>
678</v>
      </c>
      <c r="AG7" s="1134"/>
      <c r="AH7" s="1134"/>
      <c r="AI7" s="1134"/>
      <c r="AJ7" s="1135"/>
      <c r="AK7" s="1136">
        <v>
5</v>
      </c>
      <c r="AL7" s="1137"/>
      <c r="AM7" s="1137"/>
      <c r="AN7" s="1137"/>
      <c r="AO7" s="1137"/>
      <c r="AP7" s="1137">
        <v>
9676</v>
      </c>
      <c r="AQ7" s="1137"/>
      <c r="AR7" s="1137"/>
      <c r="AS7" s="1137"/>
      <c r="AT7" s="1137"/>
      <c r="AU7" s="1138"/>
      <c r="AV7" s="1138"/>
      <c r="AW7" s="1138"/>
      <c r="AX7" s="1138"/>
      <c r="AY7" s="1139"/>
      <c r="AZ7" s="228"/>
      <c r="BA7" s="228"/>
      <c r="BB7" s="228"/>
      <c r="BC7" s="228"/>
      <c r="BD7" s="228"/>
      <c r="BE7" s="229"/>
      <c r="BF7" s="229"/>
      <c r="BG7" s="229"/>
      <c r="BH7" s="229"/>
      <c r="BI7" s="229"/>
      <c r="BJ7" s="229"/>
      <c r="BK7" s="229"/>
      <c r="BL7" s="229"/>
      <c r="BM7" s="229"/>
      <c r="BN7" s="229"/>
      <c r="BO7" s="229"/>
      <c r="BP7" s="229"/>
      <c r="BQ7" s="232">
        <v>
1</v>
      </c>
      <c r="BR7" s="233"/>
      <c r="BS7" s="1127" t="s">
        <v>
582</v>
      </c>
      <c r="BT7" s="1128"/>
      <c r="BU7" s="1128"/>
      <c r="BV7" s="1128"/>
      <c r="BW7" s="1128"/>
      <c r="BX7" s="1128"/>
      <c r="BY7" s="1128"/>
      <c r="BZ7" s="1128"/>
      <c r="CA7" s="1128"/>
      <c r="CB7" s="1128"/>
      <c r="CC7" s="1128"/>
      <c r="CD7" s="1128"/>
      <c r="CE7" s="1128"/>
      <c r="CF7" s="1128"/>
      <c r="CG7" s="1140"/>
      <c r="CH7" s="1124">
        <v>
16</v>
      </c>
      <c r="CI7" s="1125"/>
      <c r="CJ7" s="1125"/>
      <c r="CK7" s="1125"/>
      <c r="CL7" s="1126"/>
      <c r="CM7" s="1124">
        <v>
299</v>
      </c>
      <c r="CN7" s="1125"/>
      <c r="CO7" s="1125"/>
      <c r="CP7" s="1125"/>
      <c r="CQ7" s="1126"/>
      <c r="CR7" s="1124">
        <v>
43</v>
      </c>
      <c r="CS7" s="1125"/>
      <c r="CT7" s="1125"/>
      <c r="CU7" s="1125"/>
      <c r="CV7" s="1126"/>
      <c r="CW7" s="1124">
        <v>
40</v>
      </c>
      <c r="CX7" s="1125"/>
      <c r="CY7" s="1125"/>
      <c r="CZ7" s="1125"/>
      <c r="DA7" s="1126"/>
      <c r="DB7" s="1124" t="s">
        <v>
585</v>
      </c>
      <c r="DC7" s="1125"/>
      <c r="DD7" s="1125"/>
      <c r="DE7" s="1125"/>
      <c r="DF7" s="1126"/>
      <c r="DG7" s="1124" t="s">
        <v>
585</v>
      </c>
      <c r="DH7" s="1125"/>
      <c r="DI7" s="1125"/>
      <c r="DJ7" s="1125"/>
      <c r="DK7" s="1126"/>
      <c r="DL7" s="1124" t="s">
        <v>
585</v>
      </c>
      <c r="DM7" s="1125"/>
      <c r="DN7" s="1125"/>
      <c r="DO7" s="1125"/>
      <c r="DP7" s="1126"/>
      <c r="DQ7" s="1124" t="s">
        <v>
589</v>
      </c>
      <c r="DR7" s="1125"/>
      <c r="DS7" s="1125"/>
      <c r="DT7" s="1125"/>
      <c r="DU7" s="1126"/>
      <c r="DV7" s="1127"/>
      <c r="DW7" s="1128"/>
      <c r="DX7" s="1128"/>
      <c r="DY7" s="1128"/>
      <c r="DZ7" s="1129"/>
      <c r="EA7" s="230"/>
    </row>
    <row r="8" spans="1:131" s="231" customFormat="1" ht="26.25" customHeight="1">
      <c r="A8" s="234">
        <v>
2</v>
      </c>
      <c r="B8" s="1058" t="s">
        <v>
390</v>
      </c>
      <c r="C8" s="1059"/>
      <c r="D8" s="1059"/>
      <c r="E8" s="1059"/>
      <c r="F8" s="1059"/>
      <c r="G8" s="1059"/>
      <c r="H8" s="1059"/>
      <c r="I8" s="1059"/>
      <c r="J8" s="1059"/>
      <c r="K8" s="1059"/>
      <c r="L8" s="1059"/>
      <c r="M8" s="1059"/>
      <c r="N8" s="1059"/>
      <c r="O8" s="1059"/>
      <c r="P8" s="1060"/>
      <c r="Q8" s="1066">
        <v>
21</v>
      </c>
      <c r="R8" s="1067"/>
      <c r="S8" s="1067"/>
      <c r="T8" s="1067"/>
      <c r="U8" s="1067"/>
      <c r="V8" s="1067">
        <v>
17</v>
      </c>
      <c r="W8" s="1067"/>
      <c r="X8" s="1067"/>
      <c r="Y8" s="1067"/>
      <c r="Z8" s="1067"/>
      <c r="AA8" s="1067">
        <v>
4</v>
      </c>
      <c r="AB8" s="1067"/>
      <c r="AC8" s="1067"/>
      <c r="AD8" s="1067"/>
      <c r="AE8" s="1068"/>
      <c r="AF8" s="1063">
        <v>
4</v>
      </c>
      <c r="AG8" s="1064"/>
      <c r="AH8" s="1064"/>
      <c r="AI8" s="1064"/>
      <c r="AJ8" s="1065"/>
      <c r="AK8" s="1108" t="s">
        <v>
584</v>
      </c>
      <c r="AL8" s="1109"/>
      <c r="AM8" s="1109"/>
      <c r="AN8" s="1109"/>
      <c r="AO8" s="1109"/>
      <c r="AP8" s="1109" t="s">
        <v>
584</v>
      </c>
      <c r="AQ8" s="1109"/>
      <c r="AR8" s="1109"/>
      <c r="AS8" s="1109"/>
      <c r="AT8" s="1109"/>
      <c r="AU8" s="1110"/>
      <c r="AV8" s="1110"/>
      <c r="AW8" s="1110"/>
      <c r="AX8" s="1110"/>
      <c r="AY8" s="1111"/>
      <c r="AZ8" s="228"/>
      <c r="BA8" s="228"/>
      <c r="BB8" s="228"/>
      <c r="BC8" s="228"/>
      <c r="BD8" s="228"/>
      <c r="BE8" s="229"/>
      <c r="BF8" s="229"/>
      <c r="BG8" s="229"/>
      <c r="BH8" s="229"/>
      <c r="BI8" s="229"/>
      <c r="BJ8" s="229"/>
      <c r="BK8" s="229"/>
      <c r="BL8" s="229"/>
      <c r="BM8" s="229"/>
      <c r="BN8" s="229"/>
      <c r="BO8" s="229"/>
      <c r="BP8" s="229"/>
      <c r="BQ8" s="234">
        <v>
2</v>
      </c>
      <c r="BR8" s="235"/>
      <c r="BS8" s="1020" t="s">
        <v>
583</v>
      </c>
      <c r="BT8" s="1021"/>
      <c r="BU8" s="1021"/>
      <c r="BV8" s="1021"/>
      <c r="BW8" s="1021"/>
      <c r="BX8" s="1021"/>
      <c r="BY8" s="1021"/>
      <c r="BZ8" s="1021"/>
      <c r="CA8" s="1021"/>
      <c r="CB8" s="1021"/>
      <c r="CC8" s="1021"/>
      <c r="CD8" s="1021"/>
      <c r="CE8" s="1021"/>
      <c r="CF8" s="1021"/>
      <c r="CG8" s="1042"/>
      <c r="CH8" s="1017" t="s">
        <v>
585</v>
      </c>
      <c r="CI8" s="1018"/>
      <c r="CJ8" s="1018"/>
      <c r="CK8" s="1018"/>
      <c r="CL8" s="1019"/>
      <c r="CM8" s="1017">
        <v>
60</v>
      </c>
      <c r="CN8" s="1018"/>
      <c r="CO8" s="1018"/>
      <c r="CP8" s="1018"/>
      <c r="CQ8" s="1019"/>
      <c r="CR8" s="1017">
        <v>
5</v>
      </c>
      <c r="CS8" s="1018"/>
      <c r="CT8" s="1018"/>
      <c r="CU8" s="1018"/>
      <c r="CV8" s="1019"/>
      <c r="CW8" s="1017" t="s">
        <v>
592</v>
      </c>
      <c r="CX8" s="1018"/>
      <c r="CY8" s="1018"/>
      <c r="CZ8" s="1018"/>
      <c r="DA8" s="1019"/>
      <c r="DB8" s="1017" t="s">
        <v>
585</v>
      </c>
      <c r="DC8" s="1018"/>
      <c r="DD8" s="1018"/>
      <c r="DE8" s="1018"/>
      <c r="DF8" s="1019"/>
      <c r="DG8" s="1017" t="s">
        <v>
585</v>
      </c>
      <c r="DH8" s="1018"/>
      <c r="DI8" s="1018"/>
      <c r="DJ8" s="1018"/>
      <c r="DK8" s="1019"/>
      <c r="DL8" s="1017" t="s">
        <v>
585</v>
      </c>
      <c r="DM8" s="1018"/>
      <c r="DN8" s="1018"/>
      <c r="DO8" s="1018"/>
      <c r="DP8" s="1019"/>
      <c r="DQ8" s="1017" t="s">
        <v>
585</v>
      </c>
      <c r="DR8" s="1018"/>
      <c r="DS8" s="1018"/>
      <c r="DT8" s="1018"/>
      <c r="DU8" s="1019"/>
      <c r="DV8" s="1020"/>
      <c r="DW8" s="1021"/>
      <c r="DX8" s="1021"/>
      <c r="DY8" s="1021"/>
      <c r="DZ8" s="1022"/>
      <c r="EA8" s="230"/>
    </row>
    <row r="9" spans="1:131" s="231" customFormat="1" ht="26.25" customHeight="1">
      <c r="A9" s="234">
        <v>
3</v>
      </c>
      <c r="B9" s="1058" t="s">
        <v>
391</v>
      </c>
      <c r="C9" s="1059"/>
      <c r="D9" s="1059"/>
      <c r="E9" s="1059"/>
      <c r="F9" s="1059"/>
      <c r="G9" s="1059"/>
      <c r="H9" s="1059"/>
      <c r="I9" s="1059"/>
      <c r="J9" s="1059"/>
      <c r="K9" s="1059"/>
      <c r="L9" s="1059"/>
      <c r="M9" s="1059"/>
      <c r="N9" s="1059"/>
      <c r="O9" s="1059"/>
      <c r="P9" s="1060"/>
      <c r="Q9" s="1066">
        <v>
10</v>
      </c>
      <c r="R9" s="1067"/>
      <c r="S9" s="1067"/>
      <c r="T9" s="1067"/>
      <c r="U9" s="1067"/>
      <c r="V9" s="1067">
        <v>
7</v>
      </c>
      <c r="W9" s="1067"/>
      <c r="X9" s="1067"/>
      <c r="Y9" s="1067"/>
      <c r="Z9" s="1067"/>
      <c r="AA9" s="1067">
        <v>
3</v>
      </c>
      <c r="AB9" s="1067"/>
      <c r="AC9" s="1067"/>
      <c r="AD9" s="1067"/>
      <c r="AE9" s="1068"/>
      <c r="AF9" s="1063">
        <v>
3</v>
      </c>
      <c r="AG9" s="1064"/>
      <c r="AH9" s="1064"/>
      <c r="AI9" s="1064"/>
      <c r="AJ9" s="1065"/>
      <c r="AK9" s="1108" t="s">
        <v>
584</v>
      </c>
      <c r="AL9" s="1109"/>
      <c r="AM9" s="1109"/>
      <c r="AN9" s="1109"/>
      <c r="AO9" s="1109"/>
      <c r="AP9" s="1109" t="s">
        <v>
584</v>
      </c>
      <c r="AQ9" s="1109"/>
      <c r="AR9" s="1109"/>
      <c r="AS9" s="1109"/>
      <c r="AT9" s="1109"/>
      <c r="AU9" s="1110"/>
      <c r="AV9" s="1110"/>
      <c r="AW9" s="1110"/>
      <c r="AX9" s="1110"/>
      <c r="AY9" s="1111"/>
      <c r="AZ9" s="228"/>
      <c r="BA9" s="228"/>
      <c r="BB9" s="228"/>
      <c r="BC9" s="228"/>
      <c r="BD9" s="228"/>
      <c r="BE9" s="229"/>
      <c r="BF9" s="229"/>
      <c r="BG9" s="229"/>
      <c r="BH9" s="229"/>
      <c r="BI9" s="229"/>
      <c r="BJ9" s="229"/>
      <c r="BK9" s="229"/>
      <c r="BL9" s="229"/>
      <c r="BM9" s="229"/>
      <c r="BN9" s="229"/>
      <c r="BO9" s="229"/>
      <c r="BP9" s="229"/>
      <c r="BQ9" s="234">
        <v>
3</v>
      </c>
      <c r="BR9" s="235"/>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0"/>
    </row>
    <row r="10" spans="1:131" s="231" customFormat="1" ht="26.25" customHeight="1">
      <c r="A10" s="234">
        <v>
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28"/>
      <c r="BA10" s="228"/>
      <c r="BB10" s="228"/>
      <c r="BC10" s="228"/>
      <c r="BD10" s="228"/>
      <c r="BE10" s="229"/>
      <c r="BF10" s="229"/>
      <c r="BG10" s="229"/>
      <c r="BH10" s="229"/>
      <c r="BI10" s="229"/>
      <c r="BJ10" s="229"/>
      <c r="BK10" s="229"/>
      <c r="BL10" s="229"/>
      <c r="BM10" s="229"/>
      <c r="BN10" s="229"/>
      <c r="BO10" s="229"/>
      <c r="BP10" s="229"/>
      <c r="BQ10" s="234">
        <v>
4</v>
      </c>
      <c r="BR10" s="235"/>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0"/>
    </row>
    <row r="11" spans="1:131" s="231" customFormat="1" ht="26.25" customHeight="1">
      <c r="A11" s="234">
        <v>
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28"/>
      <c r="BA11" s="228"/>
      <c r="BB11" s="228"/>
      <c r="BC11" s="228"/>
      <c r="BD11" s="228"/>
      <c r="BE11" s="229"/>
      <c r="BF11" s="229"/>
      <c r="BG11" s="229"/>
      <c r="BH11" s="229"/>
      <c r="BI11" s="229"/>
      <c r="BJ11" s="229"/>
      <c r="BK11" s="229"/>
      <c r="BL11" s="229"/>
      <c r="BM11" s="229"/>
      <c r="BN11" s="229"/>
      <c r="BO11" s="229"/>
      <c r="BP11" s="229"/>
      <c r="BQ11" s="234">
        <v>
5</v>
      </c>
      <c r="BR11" s="235"/>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0"/>
    </row>
    <row r="12" spans="1:131" s="231" customFormat="1" ht="26.25" customHeight="1">
      <c r="A12" s="234">
        <v>
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28"/>
      <c r="BA12" s="228"/>
      <c r="BB12" s="228"/>
      <c r="BC12" s="228"/>
      <c r="BD12" s="228"/>
      <c r="BE12" s="229"/>
      <c r="BF12" s="229"/>
      <c r="BG12" s="229"/>
      <c r="BH12" s="229"/>
      <c r="BI12" s="229"/>
      <c r="BJ12" s="229"/>
      <c r="BK12" s="229"/>
      <c r="BL12" s="229"/>
      <c r="BM12" s="229"/>
      <c r="BN12" s="229"/>
      <c r="BO12" s="229"/>
      <c r="BP12" s="229"/>
      <c r="BQ12" s="234">
        <v>
6</v>
      </c>
      <c r="BR12" s="235"/>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0"/>
    </row>
    <row r="13" spans="1:131" s="231" customFormat="1" ht="26.25" customHeight="1">
      <c r="A13" s="234">
        <v>
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28"/>
      <c r="BA13" s="228"/>
      <c r="BB13" s="228"/>
      <c r="BC13" s="228"/>
      <c r="BD13" s="228"/>
      <c r="BE13" s="229"/>
      <c r="BF13" s="229"/>
      <c r="BG13" s="229"/>
      <c r="BH13" s="229"/>
      <c r="BI13" s="229"/>
      <c r="BJ13" s="229"/>
      <c r="BK13" s="229"/>
      <c r="BL13" s="229"/>
      <c r="BM13" s="229"/>
      <c r="BN13" s="229"/>
      <c r="BO13" s="229"/>
      <c r="BP13" s="229"/>
      <c r="BQ13" s="234">
        <v>
7</v>
      </c>
      <c r="BR13" s="235"/>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0"/>
    </row>
    <row r="14" spans="1:131" s="231" customFormat="1" ht="26.25" customHeight="1">
      <c r="A14" s="234">
        <v>
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28"/>
      <c r="BA14" s="228"/>
      <c r="BB14" s="228"/>
      <c r="BC14" s="228"/>
      <c r="BD14" s="228"/>
      <c r="BE14" s="229"/>
      <c r="BF14" s="229"/>
      <c r="BG14" s="229"/>
      <c r="BH14" s="229"/>
      <c r="BI14" s="229"/>
      <c r="BJ14" s="229"/>
      <c r="BK14" s="229"/>
      <c r="BL14" s="229"/>
      <c r="BM14" s="229"/>
      <c r="BN14" s="229"/>
      <c r="BO14" s="229"/>
      <c r="BP14" s="229"/>
      <c r="BQ14" s="234">
        <v>
8</v>
      </c>
      <c r="BR14" s="235"/>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0"/>
    </row>
    <row r="15" spans="1:131" s="231" customFormat="1" ht="26.25" customHeight="1">
      <c r="A15" s="234">
        <v>
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28"/>
      <c r="BA15" s="228"/>
      <c r="BB15" s="228"/>
      <c r="BC15" s="228"/>
      <c r="BD15" s="228"/>
      <c r="BE15" s="229"/>
      <c r="BF15" s="229"/>
      <c r="BG15" s="229"/>
      <c r="BH15" s="229"/>
      <c r="BI15" s="229"/>
      <c r="BJ15" s="229"/>
      <c r="BK15" s="229"/>
      <c r="BL15" s="229"/>
      <c r="BM15" s="229"/>
      <c r="BN15" s="229"/>
      <c r="BO15" s="229"/>
      <c r="BP15" s="229"/>
      <c r="BQ15" s="234">
        <v>
9</v>
      </c>
      <c r="BR15" s="235"/>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0"/>
    </row>
    <row r="16" spans="1:131" s="231" customFormat="1" ht="26.25" customHeight="1">
      <c r="A16" s="234">
        <v>
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28"/>
      <c r="BA16" s="228"/>
      <c r="BB16" s="228"/>
      <c r="BC16" s="228"/>
      <c r="BD16" s="228"/>
      <c r="BE16" s="229"/>
      <c r="BF16" s="229"/>
      <c r="BG16" s="229"/>
      <c r="BH16" s="229"/>
      <c r="BI16" s="229"/>
      <c r="BJ16" s="229"/>
      <c r="BK16" s="229"/>
      <c r="BL16" s="229"/>
      <c r="BM16" s="229"/>
      <c r="BN16" s="229"/>
      <c r="BO16" s="229"/>
      <c r="BP16" s="229"/>
      <c r="BQ16" s="234">
        <v>
10</v>
      </c>
      <c r="BR16" s="235"/>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0"/>
    </row>
    <row r="17" spans="1:131" s="231" customFormat="1" ht="26.25" customHeight="1">
      <c r="A17" s="234">
        <v>
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28"/>
      <c r="BA17" s="228"/>
      <c r="BB17" s="228"/>
      <c r="BC17" s="228"/>
      <c r="BD17" s="228"/>
      <c r="BE17" s="229"/>
      <c r="BF17" s="229"/>
      <c r="BG17" s="229"/>
      <c r="BH17" s="229"/>
      <c r="BI17" s="229"/>
      <c r="BJ17" s="229"/>
      <c r="BK17" s="229"/>
      <c r="BL17" s="229"/>
      <c r="BM17" s="229"/>
      <c r="BN17" s="229"/>
      <c r="BO17" s="229"/>
      <c r="BP17" s="229"/>
      <c r="BQ17" s="234">
        <v>
11</v>
      </c>
      <c r="BR17" s="235"/>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0"/>
    </row>
    <row r="18" spans="1:131" s="231" customFormat="1" ht="26.25" customHeight="1">
      <c r="A18" s="234">
        <v>
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28"/>
      <c r="BA18" s="228"/>
      <c r="BB18" s="228"/>
      <c r="BC18" s="228"/>
      <c r="BD18" s="228"/>
      <c r="BE18" s="229"/>
      <c r="BF18" s="229"/>
      <c r="BG18" s="229"/>
      <c r="BH18" s="229"/>
      <c r="BI18" s="229"/>
      <c r="BJ18" s="229"/>
      <c r="BK18" s="229"/>
      <c r="BL18" s="229"/>
      <c r="BM18" s="229"/>
      <c r="BN18" s="229"/>
      <c r="BO18" s="229"/>
      <c r="BP18" s="229"/>
      <c r="BQ18" s="234">
        <v>
12</v>
      </c>
      <c r="BR18" s="235"/>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0"/>
    </row>
    <row r="19" spans="1:131" s="231" customFormat="1" ht="26.25" customHeight="1">
      <c r="A19" s="234">
        <v>
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28"/>
      <c r="BA19" s="228"/>
      <c r="BB19" s="228"/>
      <c r="BC19" s="228"/>
      <c r="BD19" s="228"/>
      <c r="BE19" s="229"/>
      <c r="BF19" s="229"/>
      <c r="BG19" s="229"/>
      <c r="BH19" s="229"/>
      <c r="BI19" s="229"/>
      <c r="BJ19" s="229"/>
      <c r="BK19" s="229"/>
      <c r="BL19" s="229"/>
      <c r="BM19" s="229"/>
      <c r="BN19" s="229"/>
      <c r="BO19" s="229"/>
      <c r="BP19" s="229"/>
      <c r="BQ19" s="234">
        <v>
13</v>
      </c>
      <c r="BR19" s="235"/>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0"/>
    </row>
    <row r="20" spans="1:131" s="231" customFormat="1" ht="26.25" customHeight="1">
      <c r="A20" s="234">
        <v>
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28"/>
      <c r="BA20" s="228"/>
      <c r="BB20" s="228"/>
      <c r="BC20" s="228"/>
      <c r="BD20" s="228"/>
      <c r="BE20" s="229"/>
      <c r="BF20" s="229"/>
      <c r="BG20" s="229"/>
      <c r="BH20" s="229"/>
      <c r="BI20" s="229"/>
      <c r="BJ20" s="229"/>
      <c r="BK20" s="229"/>
      <c r="BL20" s="229"/>
      <c r="BM20" s="229"/>
      <c r="BN20" s="229"/>
      <c r="BO20" s="229"/>
      <c r="BP20" s="229"/>
      <c r="BQ20" s="234">
        <v>
14</v>
      </c>
      <c r="BR20" s="235"/>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0"/>
    </row>
    <row r="21" spans="1:131" s="231" customFormat="1" ht="26.25" customHeight="1" thickBot="1">
      <c r="A21" s="234">
        <v>
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28"/>
      <c r="BA21" s="228"/>
      <c r="BB21" s="228"/>
      <c r="BC21" s="228"/>
      <c r="BD21" s="228"/>
      <c r="BE21" s="229"/>
      <c r="BF21" s="229"/>
      <c r="BG21" s="229"/>
      <c r="BH21" s="229"/>
      <c r="BI21" s="229"/>
      <c r="BJ21" s="229"/>
      <c r="BK21" s="229"/>
      <c r="BL21" s="229"/>
      <c r="BM21" s="229"/>
      <c r="BN21" s="229"/>
      <c r="BO21" s="229"/>
      <c r="BP21" s="229"/>
      <c r="BQ21" s="234">
        <v>
15</v>
      </c>
      <c r="BR21" s="235"/>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0"/>
    </row>
    <row r="22" spans="1:131" s="231" customFormat="1" ht="26.25" customHeight="1">
      <c r="A22" s="234">
        <v>
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
392</v>
      </c>
      <c r="BA22" s="1056"/>
      <c r="BB22" s="1056"/>
      <c r="BC22" s="1056"/>
      <c r="BD22" s="1057"/>
      <c r="BE22" s="229"/>
      <c r="BF22" s="229"/>
      <c r="BG22" s="229"/>
      <c r="BH22" s="229"/>
      <c r="BI22" s="229"/>
      <c r="BJ22" s="229"/>
      <c r="BK22" s="229"/>
      <c r="BL22" s="229"/>
      <c r="BM22" s="229"/>
      <c r="BN22" s="229"/>
      <c r="BO22" s="229"/>
      <c r="BP22" s="229"/>
      <c r="BQ22" s="234">
        <v>
16</v>
      </c>
      <c r="BR22" s="235"/>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0"/>
    </row>
    <row r="23" spans="1:131" s="231" customFormat="1" ht="26.25" customHeight="1" thickBot="1">
      <c r="A23" s="236" t="s">
        <v>
393</v>
      </c>
      <c r="B23" s="965" t="s">
        <v>
394</v>
      </c>
      <c r="C23" s="966"/>
      <c r="D23" s="966"/>
      <c r="E23" s="966"/>
      <c r="F23" s="966"/>
      <c r="G23" s="966"/>
      <c r="H23" s="966"/>
      <c r="I23" s="966"/>
      <c r="J23" s="966"/>
      <c r="K23" s="966"/>
      <c r="L23" s="966"/>
      <c r="M23" s="966"/>
      <c r="N23" s="966"/>
      <c r="O23" s="966"/>
      <c r="P23" s="976"/>
      <c r="Q23" s="1095">
        <v>
9904</v>
      </c>
      <c r="R23" s="1089"/>
      <c r="S23" s="1089"/>
      <c r="T23" s="1089"/>
      <c r="U23" s="1089"/>
      <c r="V23" s="1089">
        <v>
9103</v>
      </c>
      <c r="W23" s="1089"/>
      <c r="X23" s="1089"/>
      <c r="Y23" s="1089"/>
      <c r="Z23" s="1089"/>
      <c r="AA23" s="1089">
        <v>
801</v>
      </c>
      <c r="AB23" s="1089"/>
      <c r="AC23" s="1089"/>
      <c r="AD23" s="1089"/>
      <c r="AE23" s="1096"/>
      <c r="AF23" s="1097">
        <v>
685</v>
      </c>
      <c r="AG23" s="1089"/>
      <c r="AH23" s="1089"/>
      <c r="AI23" s="1089"/>
      <c r="AJ23" s="1098"/>
      <c r="AK23" s="1099"/>
      <c r="AL23" s="1100"/>
      <c r="AM23" s="1100"/>
      <c r="AN23" s="1100"/>
      <c r="AO23" s="1100"/>
      <c r="AP23" s="1089">
        <v>
9676</v>
      </c>
      <c r="AQ23" s="1089"/>
      <c r="AR23" s="1089"/>
      <c r="AS23" s="1089"/>
      <c r="AT23" s="1089"/>
      <c r="AU23" s="1090"/>
      <c r="AV23" s="1090"/>
      <c r="AW23" s="1090"/>
      <c r="AX23" s="1090"/>
      <c r="AY23" s="1091"/>
      <c r="AZ23" s="1092" t="s">
        <v>
395</v>
      </c>
      <c r="BA23" s="1093"/>
      <c r="BB23" s="1093"/>
      <c r="BC23" s="1093"/>
      <c r="BD23" s="1094"/>
      <c r="BE23" s="229"/>
      <c r="BF23" s="229"/>
      <c r="BG23" s="229"/>
      <c r="BH23" s="229"/>
      <c r="BI23" s="229"/>
      <c r="BJ23" s="229"/>
      <c r="BK23" s="229"/>
      <c r="BL23" s="229"/>
      <c r="BM23" s="229"/>
      <c r="BN23" s="229"/>
      <c r="BO23" s="229"/>
      <c r="BP23" s="229"/>
      <c r="BQ23" s="234">
        <v>
17</v>
      </c>
      <c r="BR23" s="235"/>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0"/>
    </row>
    <row r="24" spans="1:131" s="231" customFormat="1" ht="26.25" customHeight="1">
      <c r="A24" s="1088" t="s">
        <v>
396</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28"/>
      <c r="BA24" s="228"/>
      <c r="BB24" s="228"/>
      <c r="BC24" s="228"/>
      <c r="BD24" s="228"/>
      <c r="BE24" s="229"/>
      <c r="BF24" s="229"/>
      <c r="BG24" s="229"/>
      <c r="BH24" s="229"/>
      <c r="BI24" s="229"/>
      <c r="BJ24" s="229"/>
      <c r="BK24" s="229"/>
      <c r="BL24" s="229"/>
      <c r="BM24" s="229"/>
      <c r="BN24" s="229"/>
      <c r="BO24" s="229"/>
      <c r="BP24" s="229"/>
      <c r="BQ24" s="234">
        <v>
18</v>
      </c>
      <c r="BR24" s="235"/>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0"/>
    </row>
    <row r="25" spans="1:131" ht="26.25" customHeight="1" thickBot="1">
      <c r="A25" s="1087" t="s">
        <v>
397</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28"/>
      <c r="BK25" s="228"/>
      <c r="BL25" s="228"/>
      <c r="BM25" s="228"/>
      <c r="BN25" s="228"/>
      <c r="BO25" s="237"/>
      <c r="BP25" s="237"/>
      <c r="BQ25" s="234">
        <v>
19</v>
      </c>
      <c r="BR25" s="235"/>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26"/>
    </row>
    <row r="26" spans="1:131" ht="26.25" customHeight="1">
      <c r="A26" s="1023" t="s">
        <v>
372</v>
      </c>
      <c r="B26" s="1024"/>
      <c r="C26" s="1024"/>
      <c r="D26" s="1024"/>
      <c r="E26" s="1024"/>
      <c r="F26" s="1024"/>
      <c r="G26" s="1024"/>
      <c r="H26" s="1024"/>
      <c r="I26" s="1024"/>
      <c r="J26" s="1024"/>
      <c r="K26" s="1024"/>
      <c r="L26" s="1024"/>
      <c r="M26" s="1024"/>
      <c r="N26" s="1024"/>
      <c r="O26" s="1024"/>
      <c r="P26" s="1025"/>
      <c r="Q26" s="1029" t="s">
        <v>
398</v>
      </c>
      <c r="R26" s="1030"/>
      <c r="S26" s="1030"/>
      <c r="T26" s="1030"/>
      <c r="U26" s="1031"/>
      <c r="V26" s="1029" t="s">
        <v>
399</v>
      </c>
      <c r="W26" s="1030"/>
      <c r="X26" s="1030"/>
      <c r="Y26" s="1030"/>
      <c r="Z26" s="1031"/>
      <c r="AA26" s="1029" t="s">
        <v>
400</v>
      </c>
      <c r="AB26" s="1030"/>
      <c r="AC26" s="1030"/>
      <c r="AD26" s="1030"/>
      <c r="AE26" s="1030"/>
      <c r="AF26" s="1083" t="s">
        <v>
401</v>
      </c>
      <c r="AG26" s="1036"/>
      <c r="AH26" s="1036"/>
      <c r="AI26" s="1036"/>
      <c r="AJ26" s="1084"/>
      <c r="AK26" s="1030" t="s">
        <v>
402</v>
      </c>
      <c r="AL26" s="1030"/>
      <c r="AM26" s="1030"/>
      <c r="AN26" s="1030"/>
      <c r="AO26" s="1031"/>
      <c r="AP26" s="1029" t="s">
        <v>
403</v>
      </c>
      <c r="AQ26" s="1030"/>
      <c r="AR26" s="1030"/>
      <c r="AS26" s="1030"/>
      <c r="AT26" s="1031"/>
      <c r="AU26" s="1029" t="s">
        <v>
404</v>
      </c>
      <c r="AV26" s="1030"/>
      <c r="AW26" s="1030"/>
      <c r="AX26" s="1030"/>
      <c r="AY26" s="1031"/>
      <c r="AZ26" s="1029" t="s">
        <v>
405</v>
      </c>
      <c r="BA26" s="1030"/>
      <c r="BB26" s="1030"/>
      <c r="BC26" s="1030"/>
      <c r="BD26" s="1031"/>
      <c r="BE26" s="1029" t="s">
        <v>
379</v>
      </c>
      <c r="BF26" s="1030"/>
      <c r="BG26" s="1030"/>
      <c r="BH26" s="1030"/>
      <c r="BI26" s="1043"/>
      <c r="BJ26" s="228"/>
      <c r="BK26" s="228"/>
      <c r="BL26" s="228"/>
      <c r="BM26" s="228"/>
      <c r="BN26" s="228"/>
      <c r="BO26" s="237"/>
      <c r="BP26" s="237"/>
      <c r="BQ26" s="234">
        <v>
20</v>
      </c>
      <c r="BR26" s="235"/>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26"/>
    </row>
    <row r="27" spans="1:13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28"/>
      <c r="BK27" s="228"/>
      <c r="BL27" s="228"/>
      <c r="BM27" s="228"/>
      <c r="BN27" s="228"/>
      <c r="BO27" s="237"/>
      <c r="BP27" s="237"/>
      <c r="BQ27" s="234">
        <v>
21</v>
      </c>
      <c r="BR27" s="235"/>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26"/>
    </row>
    <row r="28" spans="1:131" ht="26.25" customHeight="1" thickTop="1">
      <c r="A28" s="238">
        <v>
1</v>
      </c>
      <c r="B28" s="1075" t="s">
        <v>
406</v>
      </c>
      <c r="C28" s="1076"/>
      <c r="D28" s="1076"/>
      <c r="E28" s="1076"/>
      <c r="F28" s="1076"/>
      <c r="G28" s="1076"/>
      <c r="H28" s="1076"/>
      <c r="I28" s="1076"/>
      <c r="J28" s="1076"/>
      <c r="K28" s="1076"/>
      <c r="L28" s="1076"/>
      <c r="M28" s="1076"/>
      <c r="N28" s="1076"/>
      <c r="O28" s="1076"/>
      <c r="P28" s="1077"/>
      <c r="Q28" s="1078">
        <v>
1823</v>
      </c>
      <c r="R28" s="1079"/>
      <c r="S28" s="1079"/>
      <c r="T28" s="1079"/>
      <c r="U28" s="1079"/>
      <c r="V28" s="1079">
        <v>
1782</v>
      </c>
      <c r="W28" s="1079"/>
      <c r="X28" s="1079"/>
      <c r="Y28" s="1079"/>
      <c r="Z28" s="1079"/>
      <c r="AA28" s="1079">
        <v>
41</v>
      </c>
      <c r="AB28" s="1079"/>
      <c r="AC28" s="1079"/>
      <c r="AD28" s="1079"/>
      <c r="AE28" s="1080"/>
      <c r="AF28" s="1081">
        <v>
41</v>
      </c>
      <c r="AG28" s="1079"/>
      <c r="AH28" s="1079"/>
      <c r="AI28" s="1079"/>
      <c r="AJ28" s="1082"/>
      <c r="AK28" s="1070">
        <v>
149</v>
      </c>
      <c r="AL28" s="1071"/>
      <c r="AM28" s="1071"/>
      <c r="AN28" s="1071"/>
      <c r="AO28" s="1071"/>
      <c r="AP28" s="1071"/>
      <c r="AQ28" s="1071"/>
      <c r="AR28" s="1071"/>
      <c r="AS28" s="1071"/>
      <c r="AT28" s="1071"/>
      <c r="AU28" s="1071"/>
      <c r="AV28" s="1071"/>
      <c r="AW28" s="1071"/>
      <c r="AX28" s="1071"/>
      <c r="AY28" s="1071"/>
      <c r="AZ28" s="1072"/>
      <c r="BA28" s="1072"/>
      <c r="BB28" s="1072"/>
      <c r="BC28" s="1072"/>
      <c r="BD28" s="1072"/>
      <c r="BE28" s="1073"/>
      <c r="BF28" s="1073"/>
      <c r="BG28" s="1073"/>
      <c r="BH28" s="1073"/>
      <c r="BI28" s="1074"/>
      <c r="BJ28" s="228"/>
      <c r="BK28" s="228"/>
      <c r="BL28" s="228"/>
      <c r="BM28" s="228"/>
      <c r="BN28" s="228"/>
      <c r="BO28" s="237"/>
      <c r="BP28" s="237"/>
      <c r="BQ28" s="234">
        <v>
22</v>
      </c>
      <c r="BR28" s="235"/>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26"/>
    </row>
    <row r="29" spans="1:131" ht="26.25" customHeight="1">
      <c r="A29" s="238">
        <v>
2</v>
      </c>
      <c r="B29" s="1058" t="s">
        <v>
407</v>
      </c>
      <c r="C29" s="1059"/>
      <c r="D29" s="1059"/>
      <c r="E29" s="1059"/>
      <c r="F29" s="1059"/>
      <c r="G29" s="1059"/>
      <c r="H29" s="1059"/>
      <c r="I29" s="1059"/>
      <c r="J29" s="1059"/>
      <c r="K29" s="1059"/>
      <c r="L29" s="1059"/>
      <c r="M29" s="1059"/>
      <c r="N29" s="1059"/>
      <c r="O29" s="1059"/>
      <c r="P29" s="1060"/>
      <c r="Q29" s="1066">
        <v>
1819</v>
      </c>
      <c r="R29" s="1067"/>
      <c r="S29" s="1067"/>
      <c r="T29" s="1067"/>
      <c r="U29" s="1067"/>
      <c r="V29" s="1067">
        <v>
1760</v>
      </c>
      <c r="W29" s="1067"/>
      <c r="X29" s="1067"/>
      <c r="Y29" s="1067"/>
      <c r="Z29" s="1067"/>
      <c r="AA29" s="1067">
        <v>
59</v>
      </c>
      <c r="AB29" s="1067"/>
      <c r="AC29" s="1067"/>
      <c r="AD29" s="1067"/>
      <c r="AE29" s="1068"/>
      <c r="AF29" s="1063">
        <v>
59</v>
      </c>
      <c r="AG29" s="1064"/>
      <c r="AH29" s="1064"/>
      <c r="AI29" s="1064"/>
      <c r="AJ29" s="1065"/>
      <c r="AK29" s="1008">
        <v>
282</v>
      </c>
      <c r="AL29" s="999"/>
      <c r="AM29" s="999"/>
      <c r="AN29" s="999"/>
      <c r="AO29" s="999"/>
      <c r="AP29" s="999"/>
      <c r="AQ29" s="999"/>
      <c r="AR29" s="999"/>
      <c r="AS29" s="999"/>
      <c r="AT29" s="999"/>
      <c r="AU29" s="999"/>
      <c r="AV29" s="999"/>
      <c r="AW29" s="999"/>
      <c r="AX29" s="999"/>
      <c r="AY29" s="999"/>
      <c r="AZ29" s="1069"/>
      <c r="BA29" s="1069"/>
      <c r="BB29" s="1069"/>
      <c r="BC29" s="1069"/>
      <c r="BD29" s="1069"/>
      <c r="BE29" s="1000"/>
      <c r="BF29" s="1000"/>
      <c r="BG29" s="1000"/>
      <c r="BH29" s="1000"/>
      <c r="BI29" s="1001"/>
      <c r="BJ29" s="228"/>
      <c r="BK29" s="228"/>
      <c r="BL29" s="228"/>
      <c r="BM29" s="228"/>
      <c r="BN29" s="228"/>
      <c r="BO29" s="237"/>
      <c r="BP29" s="237"/>
      <c r="BQ29" s="234">
        <v>
23</v>
      </c>
      <c r="BR29" s="235"/>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26"/>
    </row>
    <row r="30" spans="1:131" ht="26.25" customHeight="1">
      <c r="A30" s="238">
        <v>
3</v>
      </c>
      <c r="B30" s="1058" t="s">
        <v>
408</v>
      </c>
      <c r="C30" s="1059"/>
      <c r="D30" s="1059"/>
      <c r="E30" s="1059"/>
      <c r="F30" s="1059"/>
      <c r="G30" s="1059"/>
      <c r="H30" s="1059"/>
      <c r="I30" s="1059"/>
      <c r="J30" s="1059"/>
      <c r="K30" s="1059"/>
      <c r="L30" s="1059"/>
      <c r="M30" s="1059"/>
      <c r="N30" s="1059"/>
      <c r="O30" s="1059"/>
      <c r="P30" s="1060"/>
      <c r="Q30" s="1066">
        <v>
218</v>
      </c>
      <c r="R30" s="1067"/>
      <c r="S30" s="1067"/>
      <c r="T30" s="1067"/>
      <c r="U30" s="1067"/>
      <c r="V30" s="1067">
        <v>
217</v>
      </c>
      <c r="W30" s="1067"/>
      <c r="X30" s="1067"/>
      <c r="Y30" s="1067"/>
      <c r="Z30" s="1067"/>
      <c r="AA30" s="1067">
        <v>
1</v>
      </c>
      <c r="AB30" s="1067"/>
      <c r="AC30" s="1067"/>
      <c r="AD30" s="1067"/>
      <c r="AE30" s="1068"/>
      <c r="AF30" s="1063">
        <v>
1</v>
      </c>
      <c r="AG30" s="1064"/>
      <c r="AH30" s="1064"/>
      <c r="AI30" s="1064"/>
      <c r="AJ30" s="1065"/>
      <c r="AK30" s="1008">
        <v>
58</v>
      </c>
      <c r="AL30" s="999"/>
      <c r="AM30" s="999"/>
      <c r="AN30" s="999"/>
      <c r="AO30" s="999"/>
      <c r="AP30" s="999"/>
      <c r="AQ30" s="999"/>
      <c r="AR30" s="999"/>
      <c r="AS30" s="999"/>
      <c r="AT30" s="999"/>
      <c r="AU30" s="999"/>
      <c r="AV30" s="999"/>
      <c r="AW30" s="999"/>
      <c r="AX30" s="999"/>
      <c r="AY30" s="999"/>
      <c r="AZ30" s="1069"/>
      <c r="BA30" s="1069"/>
      <c r="BB30" s="1069"/>
      <c r="BC30" s="1069"/>
      <c r="BD30" s="1069"/>
      <c r="BE30" s="1000"/>
      <c r="BF30" s="1000"/>
      <c r="BG30" s="1000"/>
      <c r="BH30" s="1000"/>
      <c r="BI30" s="1001"/>
      <c r="BJ30" s="228"/>
      <c r="BK30" s="228"/>
      <c r="BL30" s="228"/>
      <c r="BM30" s="228"/>
      <c r="BN30" s="228"/>
      <c r="BO30" s="237"/>
      <c r="BP30" s="237"/>
      <c r="BQ30" s="234">
        <v>
24</v>
      </c>
      <c r="BR30" s="235"/>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26"/>
    </row>
    <row r="31" spans="1:131" ht="26.25" customHeight="1">
      <c r="A31" s="238">
        <v>
4</v>
      </c>
      <c r="B31" s="1058" t="s">
        <v>
409</v>
      </c>
      <c r="C31" s="1059"/>
      <c r="D31" s="1059"/>
      <c r="E31" s="1059"/>
      <c r="F31" s="1059"/>
      <c r="G31" s="1059"/>
      <c r="H31" s="1059"/>
      <c r="I31" s="1059"/>
      <c r="J31" s="1059"/>
      <c r="K31" s="1059"/>
      <c r="L31" s="1059"/>
      <c r="M31" s="1059"/>
      <c r="N31" s="1059"/>
      <c r="O31" s="1059"/>
      <c r="P31" s="1060"/>
      <c r="Q31" s="1066">
        <v>
486</v>
      </c>
      <c r="R31" s="1067"/>
      <c r="S31" s="1067"/>
      <c r="T31" s="1067"/>
      <c r="U31" s="1067"/>
      <c r="V31" s="1067">
        <v>
537</v>
      </c>
      <c r="W31" s="1067"/>
      <c r="X31" s="1067"/>
      <c r="Y31" s="1067"/>
      <c r="Z31" s="1067"/>
      <c r="AA31" s="1067">
        <v>
-51</v>
      </c>
      <c r="AB31" s="1067"/>
      <c r="AC31" s="1067"/>
      <c r="AD31" s="1067"/>
      <c r="AE31" s="1068"/>
      <c r="AF31" s="1063">
        <v>
206</v>
      </c>
      <c r="AG31" s="1064"/>
      <c r="AH31" s="1064"/>
      <c r="AI31" s="1064"/>
      <c r="AJ31" s="1065"/>
      <c r="AK31" s="1008" t="s">
        <v>
585</v>
      </c>
      <c r="AL31" s="999"/>
      <c r="AM31" s="999"/>
      <c r="AN31" s="999"/>
      <c r="AO31" s="999"/>
      <c r="AP31" s="999">
        <v>
672</v>
      </c>
      <c r="AQ31" s="999"/>
      <c r="AR31" s="999"/>
      <c r="AS31" s="999"/>
      <c r="AT31" s="999"/>
      <c r="AU31" s="999"/>
      <c r="AV31" s="999"/>
      <c r="AW31" s="999"/>
      <c r="AX31" s="999"/>
      <c r="AY31" s="999"/>
      <c r="AZ31" s="1069"/>
      <c r="BA31" s="1069"/>
      <c r="BB31" s="1069"/>
      <c r="BC31" s="1069"/>
      <c r="BD31" s="1069"/>
      <c r="BE31" s="1000" t="s">
        <v>
410</v>
      </c>
      <c r="BF31" s="1000"/>
      <c r="BG31" s="1000"/>
      <c r="BH31" s="1000"/>
      <c r="BI31" s="1001"/>
      <c r="BJ31" s="228"/>
      <c r="BK31" s="228"/>
      <c r="BL31" s="228"/>
      <c r="BM31" s="228"/>
      <c r="BN31" s="228"/>
      <c r="BO31" s="237"/>
      <c r="BP31" s="237"/>
      <c r="BQ31" s="234">
        <v>
25</v>
      </c>
      <c r="BR31" s="235"/>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26"/>
    </row>
    <row r="32" spans="1:131" ht="26.25" customHeight="1">
      <c r="A32" s="238">
        <v>
5</v>
      </c>
      <c r="B32" s="1058" t="s">
        <v>
411</v>
      </c>
      <c r="C32" s="1059"/>
      <c r="D32" s="1059"/>
      <c r="E32" s="1059"/>
      <c r="F32" s="1059"/>
      <c r="G32" s="1059"/>
      <c r="H32" s="1059"/>
      <c r="I32" s="1059"/>
      <c r="J32" s="1059"/>
      <c r="K32" s="1059"/>
      <c r="L32" s="1059"/>
      <c r="M32" s="1059"/>
      <c r="N32" s="1059"/>
      <c r="O32" s="1059"/>
      <c r="P32" s="1060"/>
      <c r="Q32" s="1066">
        <v>
9</v>
      </c>
      <c r="R32" s="1067"/>
      <c r="S32" s="1067"/>
      <c r="T32" s="1067"/>
      <c r="U32" s="1067"/>
      <c r="V32" s="1067">
        <v>
5</v>
      </c>
      <c r="W32" s="1067"/>
      <c r="X32" s="1067"/>
      <c r="Y32" s="1067"/>
      <c r="Z32" s="1067"/>
      <c r="AA32" s="1067">
        <v>
4</v>
      </c>
      <c r="AB32" s="1067"/>
      <c r="AC32" s="1067"/>
      <c r="AD32" s="1067"/>
      <c r="AE32" s="1068"/>
      <c r="AF32" s="1063">
        <v>
4</v>
      </c>
      <c r="AG32" s="1064"/>
      <c r="AH32" s="1064"/>
      <c r="AI32" s="1064"/>
      <c r="AJ32" s="1065"/>
      <c r="AK32" s="1008">
        <v>
1</v>
      </c>
      <c r="AL32" s="999"/>
      <c r="AM32" s="999"/>
      <c r="AN32" s="999"/>
      <c r="AO32" s="999"/>
      <c r="AP32" s="999">
        <v>
43</v>
      </c>
      <c r="AQ32" s="999"/>
      <c r="AR32" s="999"/>
      <c r="AS32" s="999"/>
      <c r="AT32" s="999"/>
      <c r="AU32" s="999">
        <v>
22</v>
      </c>
      <c r="AV32" s="999"/>
      <c r="AW32" s="999"/>
      <c r="AX32" s="999"/>
      <c r="AY32" s="999"/>
      <c r="AZ32" s="1069"/>
      <c r="BA32" s="1069"/>
      <c r="BB32" s="1069"/>
      <c r="BC32" s="1069"/>
      <c r="BD32" s="1069"/>
      <c r="BE32" s="1000" t="s">
        <v>
412</v>
      </c>
      <c r="BF32" s="1000"/>
      <c r="BG32" s="1000"/>
      <c r="BH32" s="1000"/>
      <c r="BI32" s="1001"/>
      <c r="BJ32" s="228"/>
      <c r="BK32" s="228"/>
      <c r="BL32" s="228"/>
      <c r="BM32" s="228"/>
      <c r="BN32" s="228"/>
      <c r="BO32" s="237"/>
      <c r="BP32" s="237"/>
      <c r="BQ32" s="234">
        <v>
26</v>
      </c>
      <c r="BR32" s="235"/>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26"/>
    </row>
    <row r="33" spans="1:131" ht="26.25" customHeight="1">
      <c r="A33" s="238">
        <v>
6</v>
      </c>
      <c r="B33" s="1058" t="s">
        <v>
413</v>
      </c>
      <c r="C33" s="1059"/>
      <c r="D33" s="1059"/>
      <c r="E33" s="1059"/>
      <c r="F33" s="1059"/>
      <c r="G33" s="1059"/>
      <c r="H33" s="1059"/>
      <c r="I33" s="1059"/>
      <c r="J33" s="1059"/>
      <c r="K33" s="1059"/>
      <c r="L33" s="1059"/>
      <c r="M33" s="1059"/>
      <c r="N33" s="1059"/>
      <c r="O33" s="1059"/>
      <c r="P33" s="1060"/>
      <c r="Q33" s="1066">
        <v>
551</v>
      </c>
      <c r="R33" s="1067"/>
      <c r="S33" s="1067"/>
      <c r="T33" s="1067"/>
      <c r="U33" s="1067"/>
      <c r="V33" s="1067">
        <v>
531</v>
      </c>
      <c r="W33" s="1067"/>
      <c r="X33" s="1067"/>
      <c r="Y33" s="1067"/>
      <c r="Z33" s="1067"/>
      <c r="AA33" s="1067">
        <v>
20</v>
      </c>
      <c r="AB33" s="1067"/>
      <c r="AC33" s="1067"/>
      <c r="AD33" s="1067"/>
      <c r="AE33" s="1068"/>
      <c r="AF33" s="1063">
        <v>
20</v>
      </c>
      <c r="AG33" s="1064"/>
      <c r="AH33" s="1064"/>
      <c r="AI33" s="1064"/>
      <c r="AJ33" s="1065"/>
      <c r="AK33" s="1008">
        <v>
245</v>
      </c>
      <c r="AL33" s="999"/>
      <c r="AM33" s="999"/>
      <c r="AN33" s="999"/>
      <c r="AO33" s="999"/>
      <c r="AP33" s="999">
        <v>
2755</v>
      </c>
      <c r="AQ33" s="999"/>
      <c r="AR33" s="999"/>
      <c r="AS33" s="999"/>
      <c r="AT33" s="999"/>
      <c r="AU33" s="999">
        <v>
2430</v>
      </c>
      <c r="AV33" s="999"/>
      <c r="AW33" s="999"/>
      <c r="AX33" s="999"/>
      <c r="AY33" s="999"/>
      <c r="AZ33" s="1069"/>
      <c r="BA33" s="1069"/>
      <c r="BB33" s="1069"/>
      <c r="BC33" s="1069"/>
      <c r="BD33" s="1069"/>
      <c r="BE33" s="1000" t="s">
        <v>
412</v>
      </c>
      <c r="BF33" s="1000"/>
      <c r="BG33" s="1000"/>
      <c r="BH33" s="1000"/>
      <c r="BI33" s="1001"/>
      <c r="BJ33" s="228"/>
      <c r="BK33" s="228"/>
      <c r="BL33" s="228"/>
      <c r="BM33" s="228"/>
      <c r="BN33" s="228"/>
      <c r="BO33" s="237"/>
      <c r="BP33" s="237"/>
      <c r="BQ33" s="234">
        <v>
27</v>
      </c>
      <c r="BR33" s="235"/>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26"/>
    </row>
    <row r="34" spans="1:131" ht="26.25" customHeight="1">
      <c r="A34" s="238">
        <v>
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28"/>
      <c r="BK34" s="228"/>
      <c r="BL34" s="228"/>
      <c r="BM34" s="228"/>
      <c r="BN34" s="228"/>
      <c r="BO34" s="237"/>
      <c r="BP34" s="237"/>
      <c r="BQ34" s="234">
        <v>
28</v>
      </c>
      <c r="BR34" s="235"/>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26"/>
    </row>
    <row r="35" spans="1:131" ht="26.25" customHeight="1">
      <c r="A35" s="238">
        <v>
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28"/>
      <c r="BK35" s="228"/>
      <c r="BL35" s="228"/>
      <c r="BM35" s="228"/>
      <c r="BN35" s="228"/>
      <c r="BO35" s="237"/>
      <c r="BP35" s="237"/>
      <c r="BQ35" s="234">
        <v>
29</v>
      </c>
      <c r="BR35" s="235"/>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26"/>
    </row>
    <row r="36" spans="1:131" ht="26.25" customHeight="1">
      <c r="A36" s="238">
        <v>
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28"/>
      <c r="BK36" s="228"/>
      <c r="BL36" s="228"/>
      <c r="BM36" s="228"/>
      <c r="BN36" s="228"/>
      <c r="BO36" s="237"/>
      <c r="BP36" s="237"/>
      <c r="BQ36" s="234">
        <v>
30</v>
      </c>
      <c r="BR36" s="235"/>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26"/>
    </row>
    <row r="37" spans="1:131" ht="26.25" customHeight="1">
      <c r="A37" s="238">
        <v>
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28"/>
      <c r="BK37" s="228"/>
      <c r="BL37" s="228"/>
      <c r="BM37" s="228"/>
      <c r="BN37" s="228"/>
      <c r="BO37" s="237"/>
      <c r="BP37" s="237"/>
      <c r="BQ37" s="234">
        <v>
31</v>
      </c>
      <c r="BR37" s="235"/>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26"/>
    </row>
    <row r="38" spans="1:131" ht="26.25" customHeight="1">
      <c r="A38" s="238">
        <v>
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28"/>
      <c r="BK38" s="228"/>
      <c r="BL38" s="228"/>
      <c r="BM38" s="228"/>
      <c r="BN38" s="228"/>
      <c r="BO38" s="237"/>
      <c r="BP38" s="237"/>
      <c r="BQ38" s="234">
        <v>
32</v>
      </c>
      <c r="BR38" s="235"/>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26"/>
    </row>
    <row r="39" spans="1:131" ht="26.25" customHeight="1">
      <c r="A39" s="238">
        <v>
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28"/>
      <c r="BK39" s="228"/>
      <c r="BL39" s="228"/>
      <c r="BM39" s="228"/>
      <c r="BN39" s="228"/>
      <c r="BO39" s="237"/>
      <c r="BP39" s="237"/>
      <c r="BQ39" s="234">
        <v>
33</v>
      </c>
      <c r="BR39" s="235"/>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26"/>
    </row>
    <row r="40" spans="1:131" ht="26.25" customHeight="1">
      <c r="A40" s="234">
        <v>
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28"/>
      <c r="BK40" s="228"/>
      <c r="BL40" s="228"/>
      <c r="BM40" s="228"/>
      <c r="BN40" s="228"/>
      <c r="BO40" s="237"/>
      <c r="BP40" s="237"/>
      <c r="BQ40" s="234">
        <v>
34</v>
      </c>
      <c r="BR40" s="235"/>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26"/>
    </row>
    <row r="41" spans="1:131" ht="26.25" customHeight="1">
      <c r="A41" s="234">
        <v>
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28"/>
      <c r="BK41" s="228"/>
      <c r="BL41" s="228"/>
      <c r="BM41" s="228"/>
      <c r="BN41" s="228"/>
      <c r="BO41" s="237"/>
      <c r="BP41" s="237"/>
      <c r="BQ41" s="234">
        <v>
35</v>
      </c>
      <c r="BR41" s="235"/>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26"/>
    </row>
    <row r="42" spans="1:131" ht="26.25" customHeight="1">
      <c r="A42" s="234">
        <v>
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28"/>
      <c r="BK42" s="228"/>
      <c r="BL42" s="228"/>
      <c r="BM42" s="228"/>
      <c r="BN42" s="228"/>
      <c r="BO42" s="237"/>
      <c r="BP42" s="237"/>
      <c r="BQ42" s="234">
        <v>
36</v>
      </c>
      <c r="BR42" s="235"/>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26"/>
    </row>
    <row r="43" spans="1:131" ht="26.25" customHeight="1">
      <c r="A43" s="234">
        <v>
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28"/>
      <c r="BK43" s="228"/>
      <c r="BL43" s="228"/>
      <c r="BM43" s="228"/>
      <c r="BN43" s="228"/>
      <c r="BO43" s="237"/>
      <c r="BP43" s="237"/>
      <c r="BQ43" s="234">
        <v>
37</v>
      </c>
      <c r="BR43" s="235"/>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26"/>
    </row>
    <row r="44" spans="1:131" ht="26.25" customHeight="1">
      <c r="A44" s="234">
        <v>
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28"/>
      <c r="BK44" s="228"/>
      <c r="BL44" s="228"/>
      <c r="BM44" s="228"/>
      <c r="BN44" s="228"/>
      <c r="BO44" s="237"/>
      <c r="BP44" s="237"/>
      <c r="BQ44" s="234">
        <v>
38</v>
      </c>
      <c r="BR44" s="235"/>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26"/>
    </row>
    <row r="45" spans="1:131" ht="26.25" customHeight="1">
      <c r="A45" s="234">
        <v>
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28"/>
      <c r="BK45" s="228"/>
      <c r="BL45" s="228"/>
      <c r="BM45" s="228"/>
      <c r="BN45" s="228"/>
      <c r="BO45" s="237"/>
      <c r="BP45" s="237"/>
      <c r="BQ45" s="234">
        <v>
39</v>
      </c>
      <c r="BR45" s="235"/>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26"/>
    </row>
    <row r="46" spans="1:131" ht="26.25" customHeight="1">
      <c r="A46" s="234">
        <v>
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28"/>
      <c r="BK46" s="228"/>
      <c r="BL46" s="228"/>
      <c r="BM46" s="228"/>
      <c r="BN46" s="228"/>
      <c r="BO46" s="237"/>
      <c r="BP46" s="237"/>
      <c r="BQ46" s="234">
        <v>
40</v>
      </c>
      <c r="BR46" s="235"/>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26"/>
    </row>
    <row r="47" spans="1:131" ht="26.25" customHeight="1">
      <c r="A47" s="234">
        <v>
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28"/>
      <c r="BK47" s="228"/>
      <c r="BL47" s="228"/>
      <c r="BM47" s="228"/>
      <c r="BN47" s="228"/>
      <c r="BO47" s="237"/>
      <c r="BP47" s="237"/>
      <c r="BQ47" s="234">
        <v>
41</v>
      </c>
      <c r="BR47" s="235"/>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26"/>
    </row>
    <row r="48" spans="1:131" ht="26.25" customHeight="1">
      <c r="A48" s="234">
        <v>
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28"/>
      <c r="BK48" s="228"/>
      <c r="BL48" s="228"/>
      <c r="BM48" s="228"/>
      <c r="BN48" s="228"/>
      <c r="BO48" s="237"/>
      <c r="BP48" s="237"/>
      <c r="BQ48" s="234">
        <v>
42</v>
      </c>
      <c r="BR48" s="235"/>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26"/>
    </row>
    <row r="49" spans="1:131" ht="26.25" customHeight="1">
      <c r="A49" s="234">
        <v>
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28"/>
      <c r="BK49" s="228"/>
      <c r="BL49" s="228"/>
      <c r="BM49" s="228"/>
      <c r="BN49" s="228"/>
      <c r="BO49" s="237"/>
      <c r="BP49" s="237"/>
      <c r="BQ49" s="234">
        <v>
43</v>
      </c>
      <c r="BR49" s="235"/>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26"/>
    </row>
    <row r="50" spans="1:131" ht="26.25" customHeight="1">
      <c r="A50" s="234">
        <v>
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28"/>
      <c r="BK50" s="228"/>
      <c r="BL50" s="228"/>
      <c r="BM50" s="228"/>
      <c r="BN50" s="228"/>
      <c r="BO50" s="237"/>
      <c r="BP50" s="237"/>
      <c r="BQ50" s="234">
        <v>
44</v>
      </c>
      <c r="BR50" s="235"/>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26"/>
    </row>
    <row r="51" spans="1:131" ht="26.25" customHeight="1">
      <c r="A51" s="234">
        <v>
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28"/>
      <c r="BK51" s="228"/>
      <c r="BL51" s="228"/>
      <c r="BM51" s="228"/>
      <c r="BN51" s="228"/>
      <c r="BO51" s="237"/>
      <c r="BP51" s="237"/>
      <c r="BQ51" s="234">
        <v>
45</v>
      </c>
      <c r="BR51" s="235"/>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26"/>
    </row>
    <row r="52" spans="1:131" ht="26.25" customHeight="1">
      <c r="A52" s="234">
        <v>
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28"/>
      <c r="BK52" s="228"/>
      <c r="BL52" s="228"/>
      <c r="BM52" s="228"/>
      <c r="BN52" s="228"/>
      <c r="BO52" s="237"/>
      <c r="BP52" s="237"/>
      <c r="BQ52" s="234">
        <v>
46</v>
      </c>
      <c r="BR52" s="235"/>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26"/>
    </row>
    <row r="53" spans="1:131" ht="26.25" customHeight="1">
      <c r="A53" s="234">
        <v>
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28"/>
      <c r="BK53" s="228"/>
      <c r="BL53" s="228"/>
      <c r="BM53" s="228"/>
      <c r="BN53" s="228"/>
      <c r="BO53" s="237"/>
      <c r="BP53" s="237"/>
      <c r="BQ53" s="234">
        <v>
47</v>
      </c>
      <c r="BR53" s="235"/>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26"/>
    </row>
    <row r="54" spans="1:131" ht="26.25" customHeight="1">
      <c r="A54" s="234">
        <v>
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28"/>
      <c r="BK54" s="228"/>
      <c r="BL54" s="228"/>
      <c r="BM54" s="228"/>
      <c r="BN54" s="228"/>
      <c r="BO54" s="237"/>
      <c r="BP54" s="237"/>
      <c r="BQ54" s="234">
        <v>
48</v>
      </c>
      <c r="BR54" s="235"/>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26"/>
    </row>
    <row r="55" spans="1:131" ht="26.25" customHeight="1">
      <c r="A55" s="234">
        <v>
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28"/>
      <c r="BK55" s="228"/>
      <c r="BL55" s="228"/>
      <c r="BM55" s="228"/>
      <c r="BN55" s="228"/>
      <c r="BO55" s="237"/>
      <c r="BP55" s="237"/>
      <c r="BQ55" s="234">
        <v>
49</v>
      </c>
      <c r="BR55" s="235"/>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26"/>
    </row>
    <row r="56" spans="1:131" ht="26.25" customHeight="1">
      <c r="A56" s="234">
        <v>
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28"/>
      <c r="BK56" s="228"/>
      <c r="BL56" s="228"/>
      <c r="BM56" s="228"/>
      <c r="BN56" s="228"/>
      <c r="BO56" s="237"/>
      <c r="BP56" s="237"/>
      <c r="BQ56" s="234">
        <v>
50</v>
      </c>
      <c r="BR56" s="235"/>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26"/>
    </row>
    <row r="57" spans="1:131" ht="26.25" customHeight="1">
      <c r="A57" s="234">
        <v>
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28"/>
      <c r="BK57" s="228"/>
      <c r="BL57" s="228"/>
      <c r="BM57" s="228"/>
      <c r="BN57" s="228"/>
      <c r="BO57" s="237"/>
      <c r="BP57" s="237"/>
      <c r="BQ57" s="234">
        <v>
51</v>
      </c>
      <c r="BR57" s="235"/>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26"/>
    </row>
    <row r="58" spans="1:131" ht="26.25" customHeight="1">
      <c r="A58" s="234">
        <v>
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28"/>
      <c r="BK58" s="228"/>
      <c r="BL58" s="228"/>
      <c r="BM58" s="228"/>
      <c r="BN58" s="228"/>
      <c r="BO58" s="237"/>
      <c r="BP58" s="237"/>
      <c r="BQ58" s="234">
        <v>
52</v>
      </c>
      <c r="BR58" s="235"/>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26"/>
    </row>
    <row r="59" spans="1:131" ht="26.25" customHeight="1">
      <c r="A59" s="234">
        <v>
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28"/>
      <c r="BK59" s="228"/>
      <c r="BL59" s="228"/>
      <c r="BM59" s="228"/>
      <c r="BN59" s="228"/>
      <c r="BO59" s="237"/>
      <c r="BP59" s="237"/>
      <c r="BQ59" s="234">
        <v>
53</v>
      </c>
      <c r="BR59" s="235"/>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26"/>
    </row>
    <row r="60" spans="1:131" ht="26.25" customHeight="1">
      <c r="A60" s="234">
        <v>
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28"/>
      <c r="BK60" s="228"/>
      <c r="BL60" s="228"/>
      <c r="BM60" s="228"/>
      <c r="BN60" s="228"/>
      <c r="BO60" s="237"/>
      <c r="BP60" s="237"/>
      <c r="BQ60" s="234">
        <v>
54</v>
      </c>
      <c r="BR60" s="235"/>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26"/>
    </row>
    <row r="61" spans="1:131" ht="26.25" customHeight="1" thickBot="1">
      <c r="A61" s="234">
        <v>
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28"/>
      <c r="BK61" s="228"/>
      <c r="BL61" s="228"/>
      <c r="BM61" s="228"/>
      <c r="BN61" s="228"/>
      <c r="BO61" s="237"/>
      <c r="BP61" s="237"/>
      <c r="BQ61" s="234">
        <v>
55</v>
      </c>
      <c r="BR61" s="235"/>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26"/>
    </row>
    <row r="62" spans="1:131" ht="26.25" customHeight="1">
      <c r="A62" s="234">
        <v>
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
414</v>
      </c>
      <c r="BK62" s="1056"/>
      <c r="BL62" s="1056"/>
      <c r="BM62" s="1056"/>
      <c r="BN62" s="1057"/>
      <c r="BO62" s="237"/>
      <c r="BP62" s="237"/>
      <c r="BQ62" s="234">
        <v>
56</v>
      </c>
      <c r="BR62" s="235"/>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26"/>
    </row>
    <row r="63" spans="1:131" ht="26.25" customHeight="1" thickBot="1">
      <c r="A63" s="236" t="s">
        <v>
393</v>
      </c>
      <c r="B63" s="965" t="s">
        <v>
415</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
330</v>
      </c>
      <c r="AG63" s="987"/>
      <c r="AH63" s="987"/>
      <c r="AI63" s="987"/>
      <c r="AJ63" s="1050"/>
      <c r="AK63" s="1051"/>
      <c r="AL63" s="991"/>
      <c r="AM63" s="991"/>
      <c r="AN63" s="991"/>
      <c r="AO63" s="991"/>
      <c r="AP63" s="987">
        <v>
3470</v>
      </c>
      <c r="AQ63" s="987"/>
      <c r="AR63" s="987"/>
      <c r="AS63" s="987"/>
      <c r="AT63" s="987"/>
      <c r="AU63" s="987">
        <v>
2452</v>
      </c>
      <c r="AV63" s="987"/>
      <c r="AW63" s="987"/>
      <c r="AX63" s="987"/>
      <c r="AY63" s="987"/>
      <c r="AZ63" s="1045"/>
      <c r="BA63" s="1045"/>
      <c r="BB63" s="1045"/>
      <c r="BC63" s="1045"/>
      <c r="BD63" s="1045"/>
      <c r="BE63" s="988"/>
      <c r="BF63" s="988"/>
      <c r="BG63" s="988"/>
      <c r="BH63" s="988"/>
      <c r="BI63" s="989"/>
      <c r="BJ63" s="1046" t="s">
        <v>
138</v>
      </c>
      <c r="BK63" s="981"/>
      <c r="BL63" s="981"/>
      <c r="BM63" s="981"/>
      <c r="BN63" s="1047"/>
      <c r="BO63" s="237"/>
      <c r="BP63" s="237"/>
      <c r="BQ63" s="234">
        <v>
57</v>
      </c>
      <c r="BR63" s="235"/>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
58</v>
      </c>
      <c r="BR64" s="235"/>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26"/>
    </row>
    <row r="65" spans="1:131" ht="26.25" customHeight="1" thickBot="1">
      <c r="A65" s="228" t="s">
        <v>
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
59</v>
      </c>
      <c r="BR65" s="235"/>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26"/>
    </row>
    <row r="66" spans="1:131" ht="26.25" customHeight="1">
      <c r="A66" s="1023" t="s">
        <v>
417</v>
      </c>
      <c r="B66" s="1024"/>
      <c r="C66" s="1024"/>
      <c r="D66" s="1024"/>
      <c r="E66" s="1024"/>
      <c r="F66" s="1024"/>
      <c r="G66" s="1024"/>
      <c r="H66" s="1024"/>
      <c r="I66" s="1024"/>
      <c r="J66" s="1024"/>
      <c r="K66" s="1024"/>
      <c r="L66" s="1024"/>
      <c r="M66" s="1024"/>
      <c r="N66" s="1024"/>
      <c r="O66" s="1024"/>
      <c r="P66" s="1025"/>
      <c r="Q66" s="1029" t="s">
        <v>
418</v>
      </c>
      <c r="R66" s="1030"/>
      <c r="S66" s="1030"/>
      <c r="T66" s="1030"/>
      <c r="U66" s="1031"/>
      <c r="V66" s="1029" t="s">
        <v>
399</v>
      </c>
      <c r="W66" s="1030"/>
      <c r="X66" s="1030"/>
      <c r="Y66" s="1030"/>
      <c r="Z66" s="1031"/>
      <c r="AA66" s="1029" t="s">
        <v>
400</v>
      </c>
      <c r="AB66" s="1030"/>
      <c r="AC66" s="1030"/>
      <c r="AD66" s="1030"/>
      <c r="AE66" s="1031"/>
      <c r="AF66" s="1035" t="s">
        <v>
419</v>
      </c>
      <c r="AG66" s="1036"/>
      <c r="AH66" s="1036"/>
      <c r="AI66" s="1036"/>
      <c r="AJ66" s="1037"/>
      <c r="AK66" s="1029" t="s">
        <v>
420</v>
      </c>
      <c r="AL66" s="1024"/>
      <c r="AM66" s="1024"/>
      <c r="AN66" s="1024"/>
      <c r="AO66" s="1025"/>
      <c r="AP66" s="1029" t="s">
        <v>
403</v>
      </c>
      <c r="AQ66" s="1030"/>
      <c r="AR66" s="1030"/>
      <c r="AS66" s="1030"/>
      <c r="AT66" s="1031"/>
      <c r="AU66" s="1029" t="s">
        <v>
421</v>
      </c>
      <c r="AV66" s="1030"/>
      <c r="AW66" s="1030"/>
      <c r="AX66" s="1030"/>
      <c r="AY66" s="1031"/>
      <c r="AZ66" s="1029" t="s">
        <v>
379</v>
      </c>
      <c r="BA66" s="1030"/>
      <c r="BB66" s="1030"/>
      <c r="BC66" s="1030"/>
      <c r="BD66" s="1043"/>
      <c r="BE66" s="237"/>
      <c r="BF66" s="237"/>
      <c r="BG66" s="237"/>
      <c r="BH66" s="237"/>
      <c r="BI66" s="237"/>
      <c r="BJ66" s="237"/>
      <c r="BK66" s="237"/>
      <c r="BL66" s="237"/>
      <c r="BM66" s="237"/>
      <c r="BN66" s="237"/>
      <c r="BO66" s="237"/>
      <c r="BP66" s="237"/>
      <c r="BQ66" s="234">
        <v>
60</v>
      </c>
      <c r="BR66" s="239"/>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26"/>
    </row>
    <row r="67" spans="1:13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37"/>
      <c r="BF67" s="237"/>
      <c r="BG67" s="237"/>
      <c r="BH67" s="237"/>
      <c r="BI67" s="237"/>
      <c r="BJ67" s="237"/>
      <c r="BK67" s="237"/>
      <c r="BL67" s="237"/>
      <c r="BM67" s="237"/>
      <c r="BN67" s="237"/>
      <c r="BO67" s="237"/>
      <c r="BP67" s="237"/>
      <c r="BQ67" s="234">
        <v>
61</v>
      </c>
      <c r="BR67" s="239"/>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26"/>
    </row>
    <row r="68" spans="1:131" ht="26.25" customHeight="1" thickTop="1">
      <c r="A68" s="232">
        <v>
1</v>
      </c>
      <c r="B68" s="1013" t="s">
        <v>
575</v>
      </c>
      <c r="C68" s="1014"/>
      <c r="D68" s="1014"/>
      <c r="E68" s="1014"/>
      <c r="F68" s="1014"/>
      <c r="G68" s="1014"/>
      <c r="H68" s="1014"/>
      <c r="I68" s="1014"/>
      <c r="J68" s="1014"/>
      <c r="K68" s="1014"/>
      <c r="L68" s="1014"/>
      <c r="M68" s="1014"/>
      <c r="N68" s="1014"/>
      <c r="O68" s="1014"/>
      <c r="P68" s="1015"/>
      <c r="Q68" s="1016">
        <v>
15755</v>
      </c>
      <c r="R68" s="1010"/>
      <c r="S68" s="1010"/>
      <c r="T68" s="1010"/>
      <c r="U68" s="1010"/>
      <c r="V68" s="1010">
        <v>
15733</v>
      </c>
      <c r="W68" s="1010"/>
      <c r="X68" s="1010"/>
      <c r="Y68" s="1010"/>
      <c r="Z68" s="1010"/>
      <c r="AA68" s="1010">
        <v>
22</v>
      </c>
      <c r="AB68" s="1010"/>
      <c r="AC68" s="1010"/>
      <c r="AD68" s="1010"/>
      <c r="AE68" s="1010"/>
      <c r="AF68" s="1010">
        <v>
22</v>
      </c>
      <c r="AG68" s="1010"/>
      <c r="AH68" s="1010"/>
      <c r="AI68" s="1010"/>
      <c r="AJ68" s="1010"/>
      <c r="AK68" s="1010">
        <v>
77</v>
      </c>
      <c r="AL68" s="1010"/>
      <c r="AM68" s="1010"/>
      <c r="AN68" s="1010"/>
      <c r="AO68" s="1010"/>
      <c r="AP68" s="1010" t="s">
        <v>
585</v>
      </c>
      <c r="AQ68" s="1010"/>
      <c r="AR68" s="1010"/>
      <c r="AS68" s="1010"/>
      <c r="AT68" s="1010"/>
      <c r="AU68" s="1010" t="s">
        <v>
585</v>
      </c>
      <c r="AV68" s="1010"/>
      <c r="AW68" s="1010"/>
      <c r="AX68" s="1010"/>
      <c r="AY68" s="1010"/>
      <c r="AZ68" s="1011"/>
      <c r="BA68" s="1011"/>
      <c r="BB68" s="1011"/>
      <c r="BC68" s="1011"/>
      <c r="BD68" s="1012"/>
      <c r="BE68" s="237"/>
      <c r="BF68" s="237"/>
      <c r="BG68" s="237"/>
      <c r="BH68" s="237"/>
      <c r="BI68" s="237"/>
      <c r="BJ68" s="237"/>
      <c r="BK68" s="237"/>
      <c r="BL68" s="237"/>
      <c r="BM68" s="237"/>
      <c r="BN68" s="237"/>
      <c r="BO68" s="237"/>
      <c r="BP68" s="237"/>
      <c r="BQ68" s="234">
        <v>
62</v>
      </c>
      <c r="BR68" s="239"/>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26"/>
    </row>
    <row r="69" spans="1:131" ht="26.25" customHeight="1">
      <c r="A69" s="234">
        <v>
2</v>
      </c>
      <c r="B69" s="1002" t="s">
        <v>
576</v>
      </c>
      <c r="C69" s="1003"/>
      <c r="D69" s="1003"/>
      <c r="E69" s="1003"/>
      <c r="F69" s="1003"/>
      <c r="G69" s="1003"/>
      <c r="H69" s="1003"/>
      <c r="I69" s="1003"/>
      <c r="J69" s="1003"/>
      <c r="K69" s="1003"/>
      <c r="L69" s="1003"/>
      <c r="M69" s="1003"/>
      <c r="N69" s="1003"/>
      <c r="O69" s="1003"/>
      <c r="P69" s="1004"/>
      <c r="Q69" s="1005">
        <v>
96</v>
      </c>
      <c r="R69" s="999"/>
      <c r="S69" s="999"/>
      <c r="T69" s="999"/>
      <c r="U69" s="999"/>
      <c r="V69" s="999">
        <v>
95</v>
      </c>
      <c r="W69" s="999"/>
      <c r="X69" s="999"/>
      <c r="Y69" s="999"/>
      <c r="Z69" s="999"/>
      <c r="AA69" s="999">
        <v>
1</v>
      </c>
      <c r="AB69" s="999"/>
      <c r="AC69" s="999"/>
      <c r="AD69" s="999"/>
      <c r="AE69" s="999"/>
      <c r="AF69" s="999">
        <v>
1</v>
      </c>
      <c r="AG69" s="999"/>
      <c r="AH69" s="999"/>
      <c r="AI69" s="999"/>
      <c r="AJ69" s="999"/>
      <c r="AK69" s="999">
        <v>
3</v>
      </c>
      <c r="AL69" s="999"/>
      <c r="AM69" s="999"/>
      <c r="AN69" s="999"/>
      <c r="AO69" s="999"/>
      <c r="AP69" s="999" t="s">
        <v>
585</v>
      </c>
      <c r="AQ69" s="999"/>
      <c r="AR69" s="999"/>
      <c r="AS69" s="999"/>
      <c r="AT69" s="999"/>
      <c r="AU69" s="999" t="s">
        <v>
585</v>
      </c>
      <c r="AV69" s="999"/>
      <c r="AW69" s="999"/>
      <c r="AX69" s="999"/>
      <c r="AY69" s="999"/>
      <c r="AZ69" s="1000"/>
      <c r="BA69" s="1000"/>
      <c r="BB69" s="1000"/>
      <c r="BC69" s="1000"/>
      <c r="BD69" s="1001"/>
      <c r="BE69" s="237"/>
      <c r="BF69" s="237"/>
      <c r="BG69" s="237"/>
      <c r="BH69" s="237"/>
      <c r="BI69" s="237"/>
      <c r="BJ69" s="237"/>
      <c r="BK69" s="237"/>
      <c r="BL69" s="237"/>
      <c r="BM69" s="237"/>
      <c r="BN69" s="237"/>
      <c r="BO69" s="237"/>
      <c r="BP69" s="237"/>
      <c r="BQ69" s="234">
        <v>
63</v>
      </c>
      <c r="BR69" s="239"/>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26"/>
    </row>
    <row r="70" spans="1:131" ht="26.25" customHeight="1">
      <c r="A70" s="234">
        <v>
3</v>
      </c>
      <c r="B70" s="1002" t="s">
        <v>
577</v>
      </c>
      <c r="C70" s="1003"/>
      <c r="D70" s="1003"/>
      <c r="E70" s="1003"/>
      <c r="F70" s="1003"/>
      <c r="G70" s="1003"/>
      <c r="H70" s="1003"/>
      <c r="I70" s="1003"/>
      <c r="J70" s="1003"/>
      <c r="K70" s="1003"/>
      <c r="L70" s="1003"/>
      <c r="M70" s="1003"/>
      <c r="N70" s="1003"/>
      <c r="O70" s="1003"/>
      <c r="P70" s="1004"/>
      <c r="Q70" s="1005">
        <v>
461</v>
      </c>
      <c r="R70" s="999"/>
      <c r="S70" s="999"/>
      <c r="T70" s="999"/>
      <c r="U70" s="999"/>
      <c r="V70" s="999">
        <v>
257</v>
      </c>
      <c r="W70" s="999"/>
      <c r="X70" s="999"/>
      <c r="Y70" s="999"/>
      <c r="Z70" s="999"/>
      <c r="AA70" s="999">
        <v>
204</v>
      </c>
      <c r="AB70" s="999"/>
      <c r="AC70" s="999"/>
      <c r="AD70" s="999"/>
      <c r="AE70" s="999"/>
      <c r="AF70" s="999">
        <v>
204</v>
      </c>
      <c r="AG70" s="999"/>
      <c r="AH70" s="999"/>
      <c r="AI70" s="999"/>
      <c r="AJ70" s="999"/>
      <c r="AK70" s="999" t="s">
        <v>
585</v>
      </c>
      <c r="AL70" s="999"/>
      <c r="AM70" s="999"/>
      <c r="AN70" s="999"/>
      <c r="AO70" s="999"/>
      <c r="AP70" s="999" t="s">
        <v>
585</v>
      </c>
      <c r="AQ70" s="999"/>
      <c r="AR70" s="999"/>
      <c r="AS70" s="999"/>
      <c r="AT70" s="999"/>
      <c r="AU70" s="999" t="s">
        <v>
585</v>
      </c>
      <c r="AV70" s="999"/>
      <c r="AW70" s="999"/>
      <c r="AX70" s="999"/>
      <c r="AY70" s="999"/>
      <c r="AZ70" s="1000"/>
      <c r="BA70" s="1000"/>
      <c r="BB70" s="1000"/>
      <c r="BC70" s="1000"/>
      <c r="BD70" s="1001"/>
      <c r="BE70" s="237"/>
      <c r="BF70" s="237"/>
      <c r="BG70" s="237"/>
      <c r="BH70" s="237"/>
      <c r="BI70" s="237"/>
      <c r="BJ70" s="237"/>
      <c r="BK70" s="237"/>
      <c r="BL70" s="237"/>
      <c r="BM70" s="237"/>
      <c r="BN70" s="237"/>
      <c r="BO70" s="237"/>
      <c r="BP70" s="237"/>
      <c r="BQ70" s="234">
        <v>
64</v>
      </c>
      <c r="BR70" s="239"/>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26"/>
    </row>
    <row r="71" spans="1:131" ht="26.25" customHeight="1">
      <c r="A71" s="234">
        <v>
4</v>
      </c>
      <c r="B71" s="1002" t="s">
        <v>
578</v>
      </c>
      <c r="C71" s="1003"/>
      <c r="D71" s="1003"/>
      <c r="E71" s="1003"/>
      <c r="F71" s="1003"/>
      <c r="G71" s="1003"/>
      <c r="H71" s="1003"/>
      <c r="I71" s="1003"/>
      <c r="J71" s="1003"/>
      <c r="K71" s="1003"/>
      <c r="L71" s="1003"/>
      <c r="M71" s="1003"/>
      <c r="N71" s="1003"/>
      <c r="O71" s="1003"/>
      <c r="P71" s="1004"/>
      <c r="Q71" s="1005">
        <v>
975</v>
      </c>
      <c r="R71" s="999"/>
      <c r="S71" s="999"/>
      <c r="T71" s="999"/>
      <c r="U71" s="999"/>
      <c r="V71" s="999">
        <v>
965</v>
      </c>
      <c r="W71" s="999"/>
      <c r="X71" s="999"/>
      <c r="Y71" s="999"/>
      <c r="Z71" s="999"/>
      <c r="AA71" s="999">
        <v>
10</v>
      </c>
      <c r="AB71" s="999"/>
      <c r="AC71" s="999"/>
      <c r="AD71" s="999"/>
      <c r="AE71" s="999"/>
      <c r="AF71" s="999">
        <v>
10</v>
      </c>
      <c r="AG71" s="999"/>
      <c r="AH71" s="999"/>
      <c r="AI71" s="999"/>
      <c r="AJ71" s="999"/>
      <c r="AK71" s="999" t="s">
        <v>
585</v>
      </c>
      <c r="AL71" s="999"/>
      <c r="AM71" s="999"/>
      <c r="AN71" s="999"/>
      <c r="AO71" s="999"/>
      <c r="AP71" s="999" t="s">
        <v>
588</v>
      </c>
      <c r="AQ71" s="999"/>
      <c r="AR71" s="999"/>
      <c r="AS71" s="999"/>
      <c r="AT71" s="999"/>
      <c r="AU71" s="999" t="s">
        <v>
589</v>
      </c>
      <c r="AV71" s="999"/>
      <c r="AW71" s="999"/>
      <c r="AX71" s="999"/>
      <c r="AY71" s="999"/>
      <c r="AZ71" s="1000"/>
      <c r="BA71" s="1000"/>
      <c r="BB71" s="1000"/>
      <c r="BC71" s="1000"/>
      <c r="BD71" s="1001"/>
      <c r="BE71" s="237"/>
      <c r="BF71" s="237"/>
      <c r="BG71" s="237"/>
      <c r="BH71" s="237"/>
      <c r="BI71" s="237"/>
      <c r="BJ71" s="237"/>
      <c r="BK71" s="237"/>
      <c r="BL71" s="237"/>
      <c r="BM71" s="237"/>
      <c r="BN71" s="237"/>
      <c r="BO71" s="237"/>
      <c r="BP71" s="237"/>
      <c r="BQ71" s="234">
        <v>
65</v>
      </c>
      <c r="BR71" s="239"/>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26"/>
    </row>
    <row r="72" spans="1:131" ht="26.25" customHeight="1">
      <c r="A72" s="234">
        <v>
5</v>
      </c>
      <c r="B72" s="1002" t="s">
        <v>
579</v>
      </c>
      <c r="C72" s="1003"/>
      <c r="D72" s="1003"/>
      <c r="E72" s="1003"/>
      <c r="F72" s="1003"/>
      <c r="G72" s="1003"/>
      <c r="H72" s="1003"/>
      <c r="I72" s="1003"/>
      <c r="J72" s="1003"/>
      <c r="K72" s="1003"/>
      <c r="L72" s="1003"/>
      <c r="M72" s="1003"/>
      <c r="N72" s="1003"/>
      <c r="O72" s="1003"/>
      <c r="P72" s="1004"/>
      <c r="Q72" s="1005">
        <v>
359263</v>
      </c>
      <c r="R72" s="999"/>
      <c r="S72" s="999"/>
      <c r="T72" s="999"/>
      <c r="U72" s="999"/>
      <c r="V72" s="999">
        <v>
349158</v>
      </c>
      <c r="W72" s="999"/>
      <c r="X72" s="999"/>
      <c r="Y72" s="999"/>
      <c r="Z72" s="999"/>
      <c r="AA72" s="999">
        <v>
10106</v>
      </c>
      <c r="AB72" s="999"/>
      <c r="AC72" s="999"/>
      <c r="AD72" s="999"/>
      <c r="AE72" s="999"/>
      <c r="AF72" s="999">
        <v>
10106</v>
      </c>
      <c r="AG72" s="999"/>
      <c r="AH72" s="999"/>
      <c r="AI72" s="999"/>
      <c r="AJ72" s="999"/>
      <c r="AK72" s="999">
        <v>
703</v>
      </c>
      <c r="AL72" s="999"/>
      <c r="AM72" s="999"/>
      <c r="AN72" s="999"/>
      <c r="AO72" s="999"/>
      <c r="AP72" s="999" t="s">
        <v>
585</v>
      </c>
      <c r="AQ72" s="999"/>
      <c r="AR72" s="999"/>
      <c r="AS72" s="999"/>
      <c r="AT72" s="999"/>
      <c r="AU72" s="999" t="s">
        <v>
590</v>
      </c>
      <c r="AV72" s="999"/>
      <c r="AW72" s="999"/>
      <c r="AX72" s="999"/>
      <c r="AY72" s="999"/>
      <c r="AZ72" s="1000"/>
      <c r="BA72" s="1000"/>
      <c r="BB72" s="1000"/>
      <c r="BC72" s="1000"/>
      <c r="BD72" s="1001"/>
      <c r="BE72" s="237"/>
      <c r="BF72" s="237"/>
      <c r="BG72" s="237"/>
      <c r="BH72" s="237"/>
      <c r="BI72" s="237"/>
      <c r="BJ72" s="237"/>
      <c r="BK72" s="237"/>
      <c r="BL72" s="237"/>
      <c r="BM72" s="237"/>
      <c r="BN72" s="237"/>
      <c r="BO72" s="237"/>
      <c r="BP72" s="237"/>
      <c r="BQ72" s="234">
        <v>
66</v>
      </c>
      <c r="BR72" s="239"/>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26"/>
    </row>
    <row r="73" spans="1:131" ht="26.25" customHeight="1">
      <c r="A73" s="234">
        <v>
6</v>
      </c>
      <c r="B73" s="1002" t="s">
        <v>
580</v>
      </c>
      <c r="C73" s="1003"/>
      <c r="D73" s="1003"/>
      <c r="E73" s="1003"/>
      <c r="F73" s="1003"/>
      <c r="G73" s="1003"/>
      <c r="H73" s="1003"/>
      <c r="I73" s="1003"/>
      <c r="J73" s="1003"/>
      <c r="K73" s="1003"/>
      <c r="L73" s="1003"/>
      <c r="M73" s="1003"/>
      <c r="N73" s="1003"/>
      <c r="O73" s="1003"/>
      <c r="P73" s="1004"/>
      <c r="Q73" s="1005">
        <v>
709</v>
      </c>
      <c r="R73" s="999"/>
      <c r="S73" s="999"/>
      <c r="T73" s="999"/>
      <c r="U73" s="999"/>
      <c r="V73" s="999">
        <v>
647</v>
      </c>
      <c r="W73" s="999"/>
      <c r="X73" s="999"/>
      <c r="Y73" s="999"/>
      <c r="Z73" s="999"/>
      <c r="AA73" s="999">
        <v>
62</v>
      </c>
      <c r="AB73" s="999"/>
      <c r="AC73" s="999"/>
      <c r="AD73" s="999"/>
      <c r="AE73" s="999"/>
      <c r="AF73" s="999">
        <v>
62</v>
      </c>
      <c r="AG73" s="999"/>
      <c r="AH73" s="999"/>
      <c r="AI73" s="999"/>
      <c r="AJ73" s="999"/>
      <c r="AK73" s="999" t="s">
        <v>
587</v>
      </c>
      <c r="AL73" s="999"/>
      <c r="AM73" s="999"/>
      <c r="AN73" s="999"/>
      <c r="AO73" s="999"/>
      <c r="AP73" s="999" t="s">
        <v>
585</v>
      </c>
      <c r="AQ73" s="999"/>
      <c r="AR73" s="999"/>
      <c r="AS73" s="999"/>
      <c r="AT73" s="999"/>
      <c r="AU73" s="999" t="s">
        <v>
585</v>
      </c>
      <c r="AV73" s="999"/>
      <c r="AW73" s="999"/>
      <c r="AX73" s="999"/>
      <c r="AY73" s="999"/>
      <c r="AZ73" s="1000"/>
      <c r="BA73" s="1000"/>
      <c r="BB73" s="1000"/>
      <c r="BC73" s="1000"/>
      <c r="BD73" s="1001"/>
      <c r="BE73" s="237"/>
      <c r="BF73" s="237"/>
      <c r="BG73" s="237"/>
      <c r="BH73" s="237"/>
      <c r="BI73" s="237"/>
      <c r="BJ73" s="237"/>
      <c r="BK73" s="237"/>
      <c r="BL73" s="237"/>
      <c r="BM73" s="237"/>
      <c r="BN73" s="237"/>
      <c r="BO73" s="237"/>
      <c r="BP73" s="237"/>
      <c r="BQ73" s="234">
        <v>
67</v>
      </c>
      <c r="BR73" s="239"/>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26"/>
    </row>
    <row r="74" spans="1:131" ht="26.25" customHeight="1">
      <c r="A74" s="234">
        <v>
7</v>
      </c>
      <c r="B74" s="1002" t="s">
        <v>
581</v>
      </c>
      <c r="C74" s="1003"/>
      <c r="D74" s="1003"/>
      <c r="E74" s="1003"/>
      <c r="F74" s="1003"/>
      <c r="G74" s="1003"/>
      <c r="H74" s="1003"/>
      <c r="I74" s="1003"/>
      <c r="J74" s="1003"/>
      <c r="K74" s="1003"/>
      <c r="L74" s="1003"/>
      <c r="M74" s="1003"/>
      <c r="N74" s="1003"/>
      <c r="O74" s="1003"/>
      <c r="P74" s="1004"/>
      <c r="Q74" s="1005">
        <v>
357</v>
      </c>
      <c r="R74" s="999"/>
      <c r="S74" s="999"/>
      <c r="T74" s="999"/>
      <c r="U74" s="999"/>
      <c r="V74" s="999">
        <v>
349</v>
      </c>
      <c r="W74" s="999"/>
      <c r="X74" s="999"/>
      <c r="Y74" s="999"/>
      <c r="Z74" s="999"/>
      <c r="AA74" s="999">
        <v>
9</v>
      </c>
      <c r="AB74" s="999"/>
      <c r="AC74" s="999"/>
      <c r="AD74" s="999"/>
      <c r="AE74" s="999"/>
      <c r="AF74" s="999">
        <v>
9</v>
      </c>
      <c r="AG74" s="999"/>
      <c r="AH74" s="999"/>
      <c r="AI74" s="999"/>
      <c r="AJ74" s="999"/>
      <c r="AK74" s="999" t="s">
        <v>
585</v>
      </c>
      <c r="AL74" s="999"/>
      <c r="AM74" s="999"/>
      <c r="AN74" s="999"/>
      <c r="AO74" s="999"/>
      <c r="AP74" s="999" t="s">
        <v>
585</v>
      </c>
      <c r="AQ74" s="999"/>
      <c r="AR74" s="999"/>
      <c r="AS74" s="999"/>
      <c r="AT74" s="999"/>
      <c r="AU74" s="999" t="s">
        <v>
585</v>
      </c>
      <c r="AV74" s="999"/>
      <c r="AW74" s="999"/>
      <c r="AX74" s="999"/>
      <c r="AY74" s="999"/>
      <c r="AZ74" s="1000"/>
      <c r="BA74" s="1000"/>
      <c r="BB74" s="1000"/>
      <c r="BC74" s="1000"/>
      <c r="BD74" s="1001"/>
      <c r="BE74" s="237"/>
      <c r="BF74" s="237"/>
      <c r="BG74" s="237"/>
      <c r="BH74" s="237"/>
      <c r="BI74" s="237"/>
      <c r="BJ74" s="237"/>
      <c r="BK74" s="237"/>
      <c r="BL74" s="237"/>
      <c r="BM74" s="237"/>
      <c r="BN74" s="237"/>
      <c r="BO74" s="237"/>
      <c r="BP74" s="237"/>
      <c r="BQ74" s="234">
        <v>
68</v>
      </c>
      <c r="BR74" s="239"/>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26"/>
    </row>
    <row r="75" spans="1:131" ht="26.25" customHeight="1">
      <c r="A75" s="234">
        <v>
8</v>
      </c>
      <c r="B75" s="1002" t="s">
        <v>
586</v>
      </c>
      <c r="C75" s="1003"/>
      <c r="D75" s="1003"/>
      <c r="E75" s="1003"/>
      <c r="F75" s="1003"/>
      <c r="G75" s="1003"/>
      <c r="H75" s="1003"/>
      <c r="I75" s="1003"/>
      <c r="J75" s="1003"/>
      <c r="K75" s="1003"/>
      <c r="L75" s="1003"/>
      <c r="M75" s="1003"/>
      <c r="N75" s="1003"/>
      <c r="O75" s="1003"/>
      <c r="P75" s="1004"/>
      <c r="Q75" s="1006">
        <v>
173</v>
      </c>
      <c r="R75" s="1007"/>
      <c r="S75" s="1007"/>
      <c r="T75" s="1007"/>
      <c r="U75" s="1008"/>
      <c r="V75" s="1009">
        <v>
121</v>
      </c>
      <c r="W75" s="1007"/>
      <c r="X75" s="1007"/>
      <c r="Y75" s="1007"/>
      <c r="Z75" s="1008"/>
      <c r="AA75" s="1009">
        <v>
53</v>
      </c>
      <c r="AB75" s="1007"/>
      <c r="AC75" s="1007"/>
      <c r="AD75" s="1007"/>
      <c r="AE75" s="1008"/>
      <c r="AF75" s="1009">
        <v>
34</v>
      </c>
      <c r="AG75" s="1007"/>
      <c r="AH75" s="1007"/>
      <c r="AI75" s="1007"/>
      <c r="AJ75" s="1008"/>
      <c r="AK75" s="1009" t="s">
        <v>
591</v>
      </c>
      <c r="AL75" s="1007"/>
      <c r="AM75" s="1007"/>
      <c r="AN75" s="1007"/>
      <c r="AO75" s="1008"/>
      <c r="AP75" s="1009">
        <v>
13</v>
      </c>
      <c r="AQ75" s="1007"/>
      <c r="AR75" s="1007"/>
      <c r="AS75" s="1007"/>
      <c r="AT75" s="1008"/>
      <c r="AU75" s="1009">
        <v>
7</v>
      </c>
      <c r="AV75" s="1007"/>
      <c r="AW75" s="1007"/>
      <c r="AX75" s="1007"/>
      <c r="AY75" s="1008"/>
      <c r="AZ75" s="1000"/>
      <c r="BA75" s="1000"/>
      <c r="BB75" s="1000"/>
      <c r="BC75" s="1000"/>
      <c r="BD75" s="1001"/>
      <c r="BE75" s="237"/>
      <c r="BF75" s="237"/>
      <c r="BG75" s="237"/>
      <c r="BH75" s="237"/>
      <c r="BI75" s="237"/>
      <c r="BJ75" s="237"/>
      <c r="BK75" s="237"/>
      <c r="BL75" s="237"/>
      <c r="BM75" s="237"/>
      <c r="BN75" s="237"/>
      <c r="BO75" s="237"/>
      <c r="BP75" s="237"/>
      <c r="BQ75" s="234">
        <v>
69</v>
      </c>
      <c r="BR75" s="239"/>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26"/>
    </row>
    <row r="76" spans="1:131" ht="26.25" customHeight="1">
      <c r="A76" s="234">
        <v>
9</v>
      </c>
      <c r="B76" s="1002"/>
      <c r="C76" s="1003"/>
      <c r="D76" s="1003"/>
      <c r="E76" s="1003"/>
      <c r="F76" s="1003"/>
      <c r="G76" s="1003"/>
      <c r="H76" s="1003"/>
      <c r="I76" s="1003"/>
      <c r="J76" s="1003"/>
      <c r="K76" s="1003"/>
      <c r="L76" s="1003"/>
      <c r="M76" s="1003"/>
      <c r="N76" s="1003"/>
      <c r="O76" s="1003"/>
      <c r="P76" s="1004"/>
      <c r="Q76" s="1006"/>
      <c r="R76" s="1007"/>
      <c r="S76" s="1007"/>
      <c r="T76" s="1007"/>
      <c r="U76" s="1008"/>
      <c r="V76" s="1009"/>
      <c r="W76" s="1007"/>
      <c r="X76" s="1007"/>
      <c r="Y76" s="1007"/>
      <c r="Z76" s="1008"/>
      <c r="AA76" s="1009"/>
      <c r="AB76" s="1007"/>
      <c r="AC76" s="1007"/>
      <c r="AD76" s="1007"/>
      <c r="AE76" s="1008"/>
      <c r="AF76" s="1009"/>
      <c r="AG76" s="1007"/>
      <c r="AH76" s="1007"/>
      <c r="AI76" s="1007"/>
      <c r="AJ76" s="1008"/>
      <c r="AK76" s="1009"/>
      <c r="AL76" s="1007"/>
      <c r="AM76" s="1007"/>
      <c r="AN76" s="1007"/>
      <c r="AO76" s="1008"/>
      <c r="AP76" s="1009"/>
      <c r="AQ76" s="1007"/>
      <c r="AR76" s="1007"/>
      <c r="AS76" s="1007"/>
      <c r="AT76" s="1008"/>
      <c r="AU76" s="1009"/>
      <c r="AV76" s="1007"/>
      <c r="AW76" s="1007"/>
      <c r="AX76" s="1007"/>
      <c r="AY76" s="1008"/>
      <c r="AZ76" s="1000"/>
      <c r="BA76" s="1000"/>
      <c r="BB76" s="1000"/>
      <c r="BC76" s="1000"/>
      <c r="BD76" s="1001"/>
      <c r="BE76" s="237"/>
      <c r="BF76" s="237"/>
      <c r="BG76" s="237"/>
      <c r="BH76" s="237"/>
      <c r="BI76" s="237"/>
      <c r="BJ76" s="237"/>
      <c r="BK76" s="237"/>
      <c r="BL76" s="237"/>
      <c r="BM76" s="237"/>
      <c r="BN76" s="237"/>
      <c r="BO76" s="237"/>
      <c r="BP76" s="237"/>
      <c r="BQ76" s="234">
        <v>
70</v>
      </c>
      <c r="BR76" s="239"/>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26"/>
    </row>
    <row r="77" spans="1:131" ht="26.25" customHeight="1">
      <c r="A77" s="234">
        <v>
10</v>
      </c>
      <c r="B77" s="1002"/>
      <c r="C77" s="1003"/>
      <c r="D77" s="1003"/>
      <c r="E77" s="1003"/>
      <c r="F77" s="1003"/>
      <c r="G77" s="1003"/>
      <c r="H77" s="1003"/>
      <c r="I77" s="1003"/>
      <c r="J77" s="1003"/>
      <c r="K77" s="1003"/>
      <c r="L77" s="1003"/>
      <c r="M77" s="1003"/>
      <c r="N77" s="1003"/>
      <c r="O77" s="1003"/>
      <c r="P77" s="1004"/>
      <c r="Q77" s="1006"/>
      <c r="R77" s="1007"/>
      <c r="S77" s="1007"/>
      <c r="T77" s="1007"/>
      <c r="U77" s="1008"/>
      <c r="V77" s="1009"/>
      <c r="W77" s="1007"/>
      <c r="X77" s="1007"/>
      <c r="Y77" s="1007"/>
      <c r="Z77" s="1008"/>
      <c r="AA77" s="1009"/>
      <c r="AB77" s="1007"/>
      <c r="AC77" s="1007"/>
      <c r="AD77" s="1007"/>
      <c r="AE77" s="1008"/>
      <c r="AF77" s="1009"/>
      <c r="AG77" s="1007"/>
      <c r="AH77" s="1007"/>
      <c r="AI77" s="1007"/>
      <c r="AJ77" s="1008"/>
      <c r="AK77" s="1009"/>
      <c r="AL77" s="1007"/>
      <c r="AM77" s="1007"/>
      <c r="AN77" s="1007"/>
      <c r="AO77" s="1008"/>
      <c r="AP77" s="1009"/>
      <c r="AQ77" s="1007"/>
      <c r="AR77" s="1007"/>
      <c r="AS77" s="1007"/>
      <c r="AT77" s="1008"/>
      <c r="AU77" s="1009"/>
      <c r="AV77" s="1007"/>
      <c r="AW77" s="1007"/>
      <c r="AX77" s="1007"/>
      <c r="AY77" s="1008"/>
      <c r="AZ77" s="1000"/>
      <c r="BA77" s="1000"/>
      <c r="BB77" s="1000"/>
      <c r="BC77" s="1000"/>
      <c r="BD77" s="1001"/>
      <c r="BE77" s="237"/>
      <c r="BF77" s="237"/>
      <c r="BG77" s="237"/>
      <c r="BH77" s="237"/>
      <c r="BI77" s="237"/>
      <c r="BJ77" s="237"/>
      <c r="BK77" s="237"/>
      <c r="BL77" s="237"/>
      <c r="BM77" s="237"/>
      <c r="BN77" s="237"/>
      <c r="BO77" s="237"/>
      <c r="BP77" s="237"/>
      <c r="BQ77" s="234">
        <v>
71</v>
      </c>
      <c r="BR77" s="239"/>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26"/>
    </row>
    <row r="78" spans="1:131" ht="26.25" customHeight="1">
      <c r="A78" s="234">
        <v>
11</v>
      </c>
      <c r="B78" s="1002"/>
      <c r="C78" s="1003"/>
      <c r="D78" s="1003"/>
      <c r="E78" s="1003"/>
      <c r="F78" s="1003"/>
      <c r="G78" s="1003"/>
      <c r="H78" s="1003"/>
      <c r="I78" s="1003"/>
      <c r="J78" s="1003"/>
      <c r="K78" s="1003"/>
      <c r="L78" s="1003"/>
      <c r="M78" s="1003"/>
      <c r="N78" s="1003"/>
      <c r="O78" s="1003"/>
      <c r="P78" s="1004"/>
      <c r="Q78" s="1005"/>
      <c r="R78" s="999"/>
      <c r="S78" s="999"/>
      <c r="T78" s="999"/>
      <c r="U78" s="999"/>
      <c r="V78" s="999"/>
      <c r="W78" s="999"/>
      <c r="X78" s="999"/>
      <c r="Y78" s="999"/>
      <c r="Z78" s="999"/>
      <c r="AA78" s="999"/>
      <c r="AB78" s="999"/>
      <c r="AC78" s="999"/>
      <c r="AD78" s="999"/>
      <c r="AE78" s="999"/>
      <c r="AF78" s="999"/>
      <c r="AG78" s="999"/>
      <c r="AH78" s="999"/>
      <c r="AI78" s="999"/>
      <c r="AJ78" s="999"/>
      <c r="AK78" s="999"/>
      <c r="AL78" s="999"/>
      <c r="AM78" s="999"/>
      <c r="AN78" s="999"/>
      <c r="AO78" s="999"/>
      <c r="AP78" s="999"/>
      <c r="AQ78" s="999"/>
      <c r="AR78" s="999"/>
      <c r="AS78" s="999"/>
      <c r="AT78" s="999"/>
      <c r="AU78" s="999"/>
      <c r="AV78" s="999"/>
      <c r="AW78" s="999"/>
      <c r="AX78" s="999"/>
      <c r="AY78" s="999"/>
      <c r="AZ78" s="1000"/>
      <c r="BA78" s="1000"/>
      <c r="BB78" s="1000"/>
      <c r="BC78" s="1000"/>
      <c r="BD78" s="1001"/>
      <c r="BE78" s="237"/>
      <c r="BF78" s="237"/>
      <c r="BG78" s="237"/>
      <c r="BH78" s="237"/>
      <c r="BI78" s="237"/>
      <c r="BJ78" s="226"/>
      <c r="BK78" s="226"/>
      <c r="BL78" s="226"/>
      <c r="BM78" s="226"/>
      <c r="BN78" s="226"/>
      <c r="BO78" s="237"/>
      <c r="BP78" s="237"/>
      <c r="BQ78" s="234">
        <v>
72</v>
      </c>
      <c r="BR78" s="239"/>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26"/>
    </row>
    <row r="79" spans="1:131" ht="26.25" customHeight="1">
      <c r="A79" s="234">
        <v>
12</v>
      </c>
      <c r="B79" s="1002"/>
      <c r="C79" s="1003"/>
      <c r="D79" s="1003"/>
      <c r="E79" s="1003"/>
      <c r="F79" s="1003"/>
      <c r="G79" s="1003"/>
      <c r="H79" s="1003"/>
      <c r="I79" s="1003"/>
      <c r="J79" s="1003"/>
      <c r="K79" s="1003"/>
      <c r="L79" s="1003"/>
      <c r="M79" s="1003"/>
      <c r="N79" s="1003"/>
      <c r="O79" s="1003"/>
      <c r="P79" s="1004"/>
      <c r="Q79" s="1005"/>
      <c r="R79" s="999"/>
      <c r="S79" s="999"/>
      <c r="T79" s="999"/>
      <c r="U79" s="999"/>
      <c r="V79" s="999"/>
      <c r="W79" s="999"/>
      <c r="X79" s="999"/>
      <c r="Y79" s="999"/>
      <c r="Z79" s="999"/>
      <c r="AA79" s="999"/>
      <c r="AB79" s="999"/>
      <c r="AC79" s="999"/>
      <c r="AD79" s="999"/>
      <c r="AE79" s="999"/>
      <c r="AF79" s="999"/>
      <c r="AG79" s="999"/>
      <c r="AH79" s="999"/>
      <c r="AI79" s="999"/>
      <c r="AJ79" s="999"/>
      <c r="AK79" s="999"/>
      <c r="AL79" s="999"/>
      <c r="AM79" s="999"/>
      <c r="AN79" s="999"/>
      <c r="AO79" s="999"/>
      <c r="AP79" s="999"/>
      <c r="AQ79" s="999"/>
      <c r="AR79" s="999"/>
      <c r="AS79" s="999"/>
      <c r="AT79" s="999"/>
      <c r="AU79" s="999"/>
      <c r="AV79" s="999"/>
      <c r="AW79" s="999"/>
      <c r="AX79" s="999"/>
      <c r="AY79" s="999"/>
      <c r="AZ79" s="1000"/>
      <c r="BA79" s="1000"/>
      <c r="BB79" s="1000"/>
      <c r="BC79" s="1000"/>
      <c r="BD79" s="1001"/>
      <c r="BE79" s="237"/>
      <c r="BF79" s="237"/>
      <c r="BG79" s="237"/>
      <c r="BH79" s="237"/>
      <c r="BI79" s="237"/>
      <c r="BJ79" s="226"/>
      <c r="BK79" s="226"/>
      <c r="BL79" s="226"/>
      <c r="BM79" s="226"/>
      <c r="BN79" s="226"/>
      <c r="BO79" s="237"/>
      <c r="BP79" s="237"/>
      <c r="BQ79" s="234">
        <v>
73</v>
      </c>
      <c r="BR79" s="239"/>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26"/>
    </row>
    <row r="80" spans="1:131" ht="26.25" customHeight="1">
      <c r="A80" s="234">
        <v>
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37"/>
      <c r="BF80" s="237"/>
      <c r="BG80" s="237"/>
      <c r="BH80" s="237"/>
      <c r="BI80" s="237"/>
      <c r="BJ80" s="237"/>
      <c r="BK80" s="237"/>
      <c r="BL80" s="237"/>
      <c r="BM80" s="237"/>
      <c r="BN80" s="237"/>
      <c r="BO80" s="237"/>
      <c r="BP80" s="237"/>
      <c r="BQ80" s="234">
        <v>
74</v>
      </c>
      <c r="BR80" s="239"/>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26"/>
    </row>
    <row r="81" spans="1:131" ht="26.25" customHeight="1">
      <c r="A81" s="234">
        <v>
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37"/>
      <c r="BF81" s="237"/>
      <c r="BG81" s="237"/>
      <c r="BH81" s="237"/>
      <c r="BI81" s="237"/>
      <c r="BJ81" s="237"/>
      <c r="BK81" s="237"/>
      <c r="BL81" s="237"/>
      <c r="BM81" s="237"/>
      <c r="BN81" s="237"/>
      <c r="BO81" s="237"/>
      <c r="BP81" s="237"/>
      <c r="BQ81" s="234">
        <v>
75</v>
      </c>
      <c r="BR81" s="239"/>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26"/>
    </row>
    <row r="82" spans="1:131" ht="26.25" customHeight="1">
      <c r="A82" s="234">
        <v>
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37"/>
      <c r="BF82" s="237"/>
      <c r="BG82" s="237"/>
      <c r="BH82" s="237"/>
      <c r="BI82" s="237"/>
      <c r="BJ82" s="237"/>
      <c r="BK82" s="237"/>
      <c r="BL82" s="237"/>
      <c r="BM82" s="237"/>
      <c r="BN82" s="237"/>
      <c r="BO82" s="237"/>
      <c r="BP82" s="237"/>
      <c r="BQ82" s="234">
        <v>
76</v>
      </c>
      <c r="BR82" s="239"/>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26"/>
    </row>
    <row r="83" spans="1:131" ht="26.25" customHeight="1">
      <c r="A83" s="234">
        <v>
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37"/>
      <c r="BF83" s="237"/>
      <c r="BG83" s="237"/>
      <c r="BH83" s="237"/>
      <c r="BI83" s="237"/>
      <c r="BJ83" s="237"/>
      <c r="BK83" s="237"/>
      <c r="BL83" s="237"/>
      <c r="BM83" s="237"/>
      <c r="BN83" s="237"/>
      <c r="BO83" s="237"/>
      <c r="BP83" s="237"/>
      <c r="BQ83" s="234">
        <v>
77</v>
      </c>
      <c r="BR83" s="239"/>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26"/>
    </row>
    <row r="84" spans="1:131" ht="26.25" customHeight="1">
      <c r="A84" s="234">
        <v>
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37"/>
      <c r="BF84" s="237"/>
      <c r="BG84" s="237"/>
      <c r="BH84" s="237"/>
      <c r="BI84" s="237"/>
      <c r="BJ84" s="237"/>
      <c r="BK84" s="237"/>
      <c r="BL84" s="237"/>
      <c r="BM84" s="237"/>
      <c r="BN84" s="237"/>
      <c r="BO84" s="237"/>
      <c r="BP84" s="237"/>
      <c r="BQ84" s="234">
        <v>
78</v>
      </c>
      <c r="BR84" s="239"/>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26"/>
    </row>
    <row r="85" spans="1:131" ht="26.25" customHeight="1">
      <c r="A85" s="234">
        <v>
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37"/>
      <c r="BF85" s="237"/>
      <c r="BG85" s="237"/>
      <c r="BH85" s="237"/>
      <c r="BI85" s="237"/>
      <c r="BJ85" s="237"/>
      <c r="BK85" s="237"/>
      <c r="BL85" s="237"/>
      <c r="BM85" s="237"/>
      <c r="BN85" s="237"/>
      <c r="BO85" s="237"/>
      <c r="BP85" s="237"/>
      <c r="BQ85" s="234">
        <v>
79</v>
      </c>
      <c r="BR85" s="239"/>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26"/>
    </row>
    <row r="86" spans="1:131" ht="26.25" customHeight="1">
      <c r="A86" s="234">
        <v>
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37"/>
      <c r="BF86" s="237"/>
      <c r="BG86" s="237"/>
      <c r="BH86" s="237"/>
      <c r="BI86" s="237"/>
      <c r="BJ86" s="237"/>
      <c r="BK86" s="237"/>
      <c r="BL86" s="237"/>
      <c r="BM86" s="237"/>
      <c r="BN86" s="237"/>
      <c r="BO86" s="237"/>
      <c r="BP86" s="237"/>
      <c r="BQ86" s="234">
        <v>
80</v>
      </c>
      <c r="BR86" s="239"/>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26"/>
    </row>
    <row r="87" spans="1:131" ht="26.25" customHeight="1">
      <c r="A87" s="240">
        <v>
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37"/>
      <c r="BF87" s="237"/>
      <c r="BG87" s="237"/>
      <c r="BH87" s="237"/>
      <c r="BI87" s="237"/>
      <c r="BJ87" s="237"/>
      <c r="BK87" s="237"/>
      <c r="BL87" s="237"/>
      <c r="BM87" s="237"/>
      <c r="BN87" s="237"/>
      <c r="BO87" s="237"/>
      <c r="BP87" s="237"/>
      <c r="BQ87" s="234">
        <v>
81</v>
      </c>
      <c r="BR87" s="239"/>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26"/>
    </row>
    <row r="88" spans="1:131" ht="26.25" customHeight="1" thickBot="1">
      <c r="A88" s="236" t="s">
        <v>
393</v>
      </c>
      <c r="B88" s="965" t="s">
        <v>
422</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v>
10448</v>
      </c>
      <c r="AG88" s="987"/>
      <c r="AH88" s="987"/>
      <c r="AI88" s="987"/>
      <c r="AJ88" s="987"/>
      <c r="AK88" s="991"/>
      <c r="AL88" s="991"/>
      <c r="AM88" s="991"/>
      <c r="AN88" s="991"/>
      <c r="AO88" s="991"/>
      <c r="AP88" s="987">
        <v>
13</v>
      </c>
      <c r="AQ88" s="987"/>
      <c r="AR88" s="987"/>
      <c r="AS88" s="987"/>
      <c r="AT88" s="987"/>
      <c r="AU88" s="987">
        <v>
7</v>
      </c>
      <c r="AV88" s="987"/>
      <c r="AW88" s="987"/>
      <c r="AX88" s="987"/>
      <c r="AY88" s="987"/>
      <c r="AZ88" s="988"/>
      <c r="BA88" s="988"/>
      <c r="BB88" s="988"/>
      <c r="BC88" s="988"/>
      <c r="BD88" s="989"/>
      <c r="BE88" s="237"/>
      <c r="BF88" s="237"/>
      <c r="BG88" s="237"/>
      <c r="BH88" s="237"/>
      <c r="BI88" s="237"/>
      <c r="BJ88" s="237"/>
      <c r="BK88" s="237"/>
      <c r="BL88" s="237"/>
      <c r="BM88" s="237"/>
      <c r="BN88" s="237"/>
      <c r="BO88" s="237"/>
      <c r="BP88" s="237"/>
      <c r="BQ88" s="234">
        <v>
82</v>
      </c>
      <c r="BR88" s="239"/>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
83</v>
      </c>
      <c r="BR89" s="239"/>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
84</v>
      </c>
      <c r="BR90" s="239"/>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
85</v>
      </c>
      <c r="BR91" s="239"/>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
86</v>
      </c>
      <c r="BR92" s="239"/>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
87</v>
      </c>
      <c r="BR93" s="239"/>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
88</v>
      </c>
      <c r="BR94" s="239"/>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
89</v>
      </c>
      <c r="BR95" s="239"/>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
90</v>
      </c>
      <c r="BR96" s="239"/>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
91</v>
      </c>
      <c r="BR97" s="239"/>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
92</v>
      </c>
      <c r="BR98" s="239"/>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
93</v>
      </c>
      <c r="BR99" s="239"/>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
94</v>
      </c>
      <c r="BR100" s="239"/>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
95</v>
      </c>
      <c r="BR101" s="239"/>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
393</v>
      </c>
      <c r="BR102" s="965" t="s">
        <v>
423</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v>
48</v>
      </c>
      <c r="CS102" s="981"/>
      <c r="CT102" s="981"/>
      <c r="CU102" s="981"/>
      <c r="CV102" s="982"/>
      <c r="CW102" s="980">
        <v>
40</v>
      </c>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8" t="s">
        <v>
424</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69" t="s">
        <v>
425</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
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
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0" t="s">
        <v>
428</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
429</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26" customFormat="1" ht="26.25" customHeight="1">
      <c r="A109" s="923" t="s">
        <v>
430</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
431</v>
      </c>
      <c r="AB109" s="924"/>
      <c r="AC109" s="924"/>
      <c r="AD109" s="924"/>
      <c r="AE109" s="925"/>
      <c r="AF109" s="926" t="s">
        <v>
432</v>
      </c>
      <c r="AG109" s="924"/>
      <c r="AH109" s="924"/>
      <c r="AI109" s="924"/>
      <c r="AJ109" s="925"/>
      <c r="AK109" s="926" t="s">
        <v>
306</v>
      </c>
      <c r="AL109" s="924"/>
      <c r="AM109" s="924"/>
      <c r="AN109" s="924"/>
      <c r="AO109" s="925"/>
      <c r="AP109" s="926" t="s">
        <v>
433</v>
      </c>
      <c r="AQ109" s="924"/>
      <c r="AR109" s="924"/>
      <c r="AS109" s="924"/>
      <c r="AT109" s="957"/>
      <c r="AU109" s="923" t="s">
        <v>
430</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
431</v>
      </c>
      <c r="BR109" s="924"/>
      <c r="BS109" s="924"/>
      <c r="BT109" s="924"/>
      <c r="BU109" s="925"/>
      <c r="BV109" s="926" t="s">
        <v>
432</v>
      </c>
      <c r="BW109" s="924"/>
      <c r="BX109" s="924"/>
      <c r="BY109" s="924"/>
      <c r="BZ109" s="925"/>
      <c r="CA109" s="926" t="s">
        <v>
306</v>
      </c>
      <c r="CB109" s="924"/>
      <c r="CC109" s="924"/>
      <c r="CD109" s="924"/>
      <c r="CE109" s="925"/>
      <c r="CF109" s="964" t="s">
        <v>
433</v>
      </c>
      <c r="CG109" s="964"/>
      <c r="CH109" s="964"/>
      <c r="CI109" s="964"/>
      <c r="CJ109" s="964"/>
      <c r="CK109" s="926" t="s">
        <v>
434</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
431</v>
      </c>
      <c r="DH109" s="924"/>
      <c r="DI109" s="924"/>
      <c r="DJ109" s="924"/>
      <c r="DK109" s="925"/>
      <c r="DL109" s="926" t="s">
        <v>
432</v>
      </c>
      <c r="DM109" s="924"/>
      <c r="DN109" s="924"/>
      <c r="DO109" s="924"/>
      <c r="DP109" s="925"/>
      <c r="DQ109" s="926" t="s">
        <v>
306</v>
      </c>
      <c r="DR109" s="924"/>
      <c r="DS109" s="924"/>
      <c r="DT109" s="924"/>
      <c r="DU109" s="925"/>
      <c r="DV109" s="926" t="s">
        <v>
433</v>
      </c>
      <c r="DW109" s="924"/>
      <c r="DX109" s="924"/>
      <c r="DY109" s="924"/>
      <c r="DZ109" s="957"/>
    </row>
    <row r="110" spans="1:131" s="226" customFormat="1" ht="26.25" customHeight="1">
      <c r="A110" s="835" t="s">
        <v>
435</v>
      </c>
      <c r="B110" s="836"/>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7"/>
      <c r="AA110" s="916">
        <v>
775487</v>
      </c>
      <c r="AB110" s="917"/>
      <c r="AC110" s="917"/>
      <c r="AD110" s="917"/>
      <c r="AE110" s="918"/>
      <c r="AF110" s="919">
        <v>
796431</v>
      </c>
      <c r="AG110" s="917"/>
      <c r="AH110" s="917"/>
      <c r="AI110" s="917"/>
      <c r="AJ110" s="918"/>
      <c r="AK110" s="919">
        <v>
777715</v>
      </c>
      <c r="AL110" s="917"/>
      <c r="AM110" s="917"/>
      <c r="AN110" s="917"/>
      <c r="AO110" s="918"/>
      <c r="AP110" s="920">
        <v>
19.399999999999999</v>
      </c>
      <c r="AQ110" s="921"/>
      <c r="AR110" s="921"/>
      <c r="AS110" s="921"/>
      <c r="AT110" s="922"/>
      <c r="AU110" s="958" t="s">
        <v>
73</v>
      </c>
      <c r="AV110" s="959"/>
      <c r="AW110" s="959"/>
      <c r="AX110" s="959"/>
      <c r="AY110" s="959"/>
      <c r="AZ110" s="888" t="s">
        <v>
436</v>
      </c>
      <c r="BA110" s="836"/>
      <c r="BB110" s="836"/>
      <c r="BC110" s="836"/>
      <c r="BD110" s="836"/>
      <c r="BE110" s="836"/>
      <c r="BF110" s="836"/>
      <c r="BG110" s="836"/>
      <c r="BH110" s="836"/>
      <c r="BI110" s="836"/>
      <c r="BJ110" s="836"/>
      <c r="BK110" s="836"/>
      <c r="BL110" s="836"/>
      <c r="BM110" s="836"/>
      <c r="BN110" s="836"/>
      <c r="BO110" s="836"/>
      <c r="BP110" s="837"/>
      <c r="BQ110" s="889">
        <v>
9401392</v>
      </c>
      <c r="BR110" s="870"/>
      <c r="BS110" s="870"/>
      <c r="BT110" s="870"/>
      <c r="BU110" s="870"/>
      <c r="BV110" s="870">
        <v>
9818275</v>
      </c>
      <c r="BW110" s="870"/>
      <c r="BX110" s="870"/>
      <c r="BY110" s="870"/>
      <c r="BZ110" s="870"/>
      <c r="CA110" s="870">
        <v>
9675511</v>
      </c>
      <c r="CB110" s="870"/>
      <c r="CC110" s="870"/>
      <c r="CD110" s="870"/>
      <c r="CE110" s="870"/>
      <c r="CF110" s="894">
        <v>
241.7</v>
      </c>
      <c r="CG110" s="895"/>
      <c r="CH110" s="895"/>
      <c r="CI110" s="895"/>
      <c r="CJ110" s="895"/>
      <c r="CK110" s="954" t="s">
        <v>
437</v>
      </c>
      <c r="CL110" s="847"/>
      <c r="CM110" s="888" t="s">
        <v>
438</v>
      </c>
      <c r="CN110" s="836"/>
      <c r="CO110" s="836"/>
      <c r="CP110" s="836"/>
      <c r="CQ110" s="836"/>
      <c r="CR110" s="836"/>
      <c r="CS110" s="836"/>
      <c r="CT110" s="836"/>
      <c r="CU110" s="836"/>
      <c r="CV110" s="836"/>
      <c r="CW110" s="836"/>
      <c r="CX110" s="836"/>
      <c r="CY110" s="836"/>
      <c r="CZ110" s="836"/>
      <c r="DA110" s="836"/>
      <c r="DB110" s="836"/>
      <c r="DC110" s="836"/>
      <c r="DD110" s="836"/>
      <c r="DE110" s="836"/>
      <c r="DF110" s="837"/>
      <c r="DG110" s="889" t="s">
        <v>
439</v>
      </c>
      <c r="DH110" s="870"/>
      <c r="DI110" s="870"/>
      <c r="DJ110" s="870"/>
      <c r="DK110" s="870"/>
      <c r="DL110" s="870" t="s">
        <v>
138</v>
      </c>
      <c r="DM110" s="870"/>
      <c r="DN110" s="870"/>
      <c r="DO110" s="870"/>
      <c r="DP110" s="870"/>
      <c r="DQ110" s="870" t="s">
        <v>
138</v>
      </c>
      <c r="DR110" s="870"/>
      <c r="DS110" s="870"/>
      <c r="DT110" s="870"/>
      <c r="DU110" s="870"/>
      <c r="DV110" s="871" t="s">
        <v>
439</v>
      </c>
      <c r="DW110" s="871"/>
      <c r="DX110" s="871"/>
      <c r="DY110" s="871"/>
      <c r="DZ110" s="872"/>
    </row>
    <row r="111" spans="1:131" s="226" customFormat="1" ht="26.25" customHeight="1">
      <c r="A111" s="802" t="s">
        <v>
440</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
138</v>
      </c>
      <c r="AB111" s="947"/>
      <c r="AC111" s="947"/>
      <c r="AD111" s="947"/>
      <c r="AE111" s="948"/>
      <c r="AF111" s="949" t="s">
        <v>
138</v>
      </c>
      <c r="AG111" s="947"/>
      <c r="AH111" s="947"/>
      <c r="AI111" s="947"/>
      <c r="AJ111" s="948"/>
      <c r="AK111" s="949" t="s">
        <v>
138</v>
      </c>
      <c r="AL111" s="947"/>
      <c r="AM111" s="947"/>
      <c r="AN111" s="947"/>
      <c r="AO111" s="948"/>
      <c r="AP111" s="950" t="s">
        <v>
138</v>
      </c>
      <c r="AQ111" s="951"/>
      <c r="AR111" s="951"/>
      <c r="AS111" s="951"/>
      <c r="AT111" s="952"/>
      <c r="AU111" s="960"/>
      <c r="AV111" s="961"/>
      <c r="AW111" s="961"/>
      <c r="AX111" s="961"/>
      <c r="AY111" s="961"/>
      <c r="AZ111" s="843" t="s">
        <v>
441</v>
      </c>
      <c r="BA111" s="780"/>
      <c r="BB111" s="780"/>
      <c r="BC111" s="780"/>
      <c r="BD111" s="780"/>
      <c r="BE111" s="780"/>
      <c r="BF111" s="780"/>
      <c r="BG111" s="780"/>
      <c r="BH111" s="780"/>
      <c r="BI111" s="780"/>
      <c r="BJ111" s="780"/>
      <c r="BK111" s="780"/>
      <c r="BL111" s="780"/>
      <c r="BM111" s="780"/>
      <c r="BN111" s="780"/>
      <c r="BO111" s="780"/>
      <c r="BP111" s="781"/>
      <c r="BQ111" s="844">
        <v>
13238</v>
      </c>
      <c r="BR111" s="845"/>
      <c r="BS111" s="845"/>
      <c r="BT111" s="845"/>
      <c r="BU111" s="845"/>
      <c r="BV111" s="845">
        <v>
22332</v>
      </c>
      <c r="BW111" s="845"/>
      <c r="BX111" s="845"/>
      <c r="BY111" s="845"/>
      <c r="BZ111" s="845"/>
      <c r="CA111" s="845">
        <v>
37096</v>
      </c>
      <c r="CB111" s="845"/>
      <c r="CC111" s="845"/>
      <c r="CD111" s="845"/>
      <c r="CE111" s="845"/>
      <c r="CF111" s="903">
        <v>
0.9</v>
      </c>
      <c r="CG111" s="904"/>
      <c r="CH111" s="904"/>
      <c r="CI111" s="904"/>
      <c r="CJ111" s="904"/>
      <c r="CK111" s="955"/>
      <c r="CL111" s="849"/>
      <c r="CM111" s="843" t="s">
        <v>
442</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44" t="s">
        <v>
138</v>
      </c>
      <c r="DH111" s="845"/>
      <c r="DI111" s="845"/>
      <c r="DJ111" s="845"/>
      <c r="DK111" s="845"/>
      <c r="DL111" s="845" t="s">
        <v>
138</v>
      </c>
      <c r="DM111" s="845"/>
      <c r="DN111" s="845"/>
      <c r="DO111" s="845"/>
      <c r="DP111" s="845"/>
      <c r="DQ111" s="845" t="s">
        <v>
138</v>
      </c>
      <c r="DR111" s="845"/>
      <c r="DS111" s="845"/>
      <c r="DT111" s="845"/>
      <c r="DU111" s="845"/>
      <c r="DV111" s="822" t="s">
        <v>
138</v>
      </c>
      <c r="DW111" s="822"/>
      <c r="DX111" s="822"/>
      <c r="DY111" s="822"/>
      <c r="DZ111" s="823"/>
    </row>
    <row r="112" spans="1:131" s="226" customFormat="1" ht="26.25" customHeight="1">
      <c r="A112" s="940" t="s">
        <v>
443</v>
      </c>
      <c r="B112" s="941"/>
      <c r="C112" s="780" t="s">
        <v>
444</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
138</v>
      </c>
      <c r="AB112" s="808"/>
      <c r="AC112" s="808"/>
      <c r="AD112" s="808"/>
      <c r="AE112" s="809"/>
      <c r="AF112" s="810" t="s">
        <v>
138</v>
      </c>
      <c r="AG112" s="808"/>
      <c r="AH112" s="808"/>
      <c r="AI112" s="808"/>
      <c r="AJ112" s="809"/>
      <c r="AK112" s="810" t="s">
        <v>
138</v>
      </c>
      <c r="AL112" s="808"/>
      <c r="AM112" s="808"/>
      <c r="AN112" s="808"/>
      <c r="AO112" s="809"/>
      <c r="AP112" s="852" t="s">
        <v>
138</v>
      </c>
      <c r="AQ112" s="853"/>
      <c r="AR112" s="853"/>
      <c r="AS112" s="853"/>
      <c r="AT112" s="854"/>
      <c r="AU112" s="960"/>
      <c r="AV112" s="961"/>
      <c r="AW112" s="961"/>
      <c r="AX112" s="961"/>
      <c r="AY112" s="961"/>
      <c r="AZ112" s="843" t="s">
        <v>
445</v>
      </c>
      <c r="BA112" s="780"/>
      <c r="BB112" s="780"/>
      <c r="BC112" s="780"/>
      <c r="BD112" s="780"/>
      <c r="BE112" s="780"/>
      <c r="BF112" s="780"/>
      <c r="BG112" s="780"/>
      <c r="BH112" s="780"/>
      <c r="BI112" s="780"/>
      <c r="BJ112" s="780"/>
      <c r="BK112" s="780"/>
      <c r="BL112" s="780"/>
      <c r="BM112" s="780"/>
      <c r="BN112" s="780"/>
      <c r="BO112" s="780"/>
      <c r="BP112" s="781"/>
      <c r="BQ112" s="844">
        <v>
2584627</v>
      </c>
      <c r="BR112" s="845"/>
      <c r="BS112" s="845"/>
      <c r="BT112" s="845"/>
      <c r="BU112" s="845"/>
      <c r="BV112" s="845">
        <v>
2539078</v>
      </c>
      <c r="BW112" s="845"/>
      <c r="BX112" s="845"/>
      <c r="BY112" s="845"/>
      <c r="BZ112" s="845"/>
      <c r="CA112" s="845">
        <v>
2451804</v>
      </c>
      <c r="CB112" s="845"/>
      <c r="CC112" s="845"/>
      <c r="CD112" s="845"/>
      <c r="CE112" s="845"/>
      <c r="CF112" s="903">
        <v>
61.3</v>
      </c>
      <c r="CG112" s="904"/>
      <c r="CH112" s="904"/>
      <c r="CI112" s="904"/>
      <c r="CJ112" s="904"/>
      <c r="CK112" s="955"/>
      <c r="CL112" s="849"/>
      <c r="CM112" s="843" t="s">
        <v>
446</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44" t="s">
        <v>
138</v>
      </c>
      <c r="DH112" s="845"/>
      <c r="DI112" s="845"/>
      <c r="DJ112" s="845"/>
      <c r="DK112" s="845"/>
      <c r="DL112" s="845" t="s">
        <v>
439</v>
      </c>
      <c r="DM112" s="845"/>
      <c r="DN112" s="845"/>
      <c r="DO112" s="845"/>
      <c r="DP112" s="845"/>
      <c r="DQ112" s="845" t="s">
        <v>
138</v>
      </c>
      <c r="DR112" s="845"/>
      <c r="DS112" s="845"/>
      <c r="DT112" s="845"/>
      <c r="DU112" s="845"/>
      <c r="DV112" s="822" t="s">
        <v>
439</v>
      </c>
      <c r="DW112" s="822"/>
      <c r="DX112" s="822"/>
      <c r="DY112" s="822"/>
      <c r="DZ112" s="823"/>
    </row>
    <row r="113" spans="1:130" s="226" customFormat="1" ht="26.25" customHeight="1">
      <c r="A113" s="942"/>
      <c r="B113" s="943"/>
      <c r="C113" s="780" t="s">
        <v>
447</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
222916</v>
      </c>
      <c r="AB113" s="947"/>
      <c r="AC113" s="947"/>
      <c r="AD113" s="947"/>
      <c r="AE113" s="948"/>
      <c r="AF113" s="949">
        <v>
238470</v>
      </c>
      <c r="AG113" s="947"/>
      <c r="AH113" s="947"/>
      <c r="AI113" s="947"/>
      <c r="AJ113" s="948"/>
      <c r="AK113" s="949">
        <v>
243873</v>
      </c>
      <c r="AL113" s="947"/>
      <c r="AM113" s="947"/>
      <c r="AN113" s="947"/>
      <c r="AO113" s="948"/>
      <c r="AP113" s="950">
        <v>
6.1</v>
      </c>
      <c r="AQ113" s="951"/>
      <c r="AR113" s="951"/>
      <c r="AS113" s="951"/>
      <c r="AT113" s="952"/>
      <c r="AU113" s="960"/>
      <c r="AV113" s="961"/>
      <c r="AW113" s="961"/>
      <c r="AX113" s="961"/>
      <c r="AY113" s="961"/>
      <c r="AZ113" s="843" t="s">
        <v>
448</v>
      </c>
      <c r="BA113" s="780"/>
      <c r="BB113" s="780"/>
      <c r="BC113" s="780"/>
      <c r="BD113" s="780"/>
      <c r="BE113" s="780"/>
      <c r="BF113" s="780"/>
      <c r="BG113" s="780"/>
      <c r="BH113" s="780"/>
      <c r="BI113" s="780"/>
      <c r="BJ113" s="780"/>
      <c r="BK113" s="780"/>
      <c r="BL113" s="780"/>
      <c r="BM113" s="780"/>
      <c r="BN113" s="780"/>
      <c r="BO113" s="780"/>
      <c r="BP113" s="781"/>
      <c r="BQ113" s="844">
        <v>
2884</v>
      </c>
      <c r="BR113" s="845"/>
      <c r="BS113" s="845"/>
      <c r="BT113" s="845"/>
      <c r="BU113" s="845"/>
      <c r="BV113" s="845" t="s">
        <v>
138</v>
      </c>
      <c r="BW113" s="845"/>
      <c r="BX113" s="845"/>
      <c r="BY113" s="845"/>
      <c r="BZ113" s="845"/>
      <c r="CA113" s="845">
        <v>
6550</v>
      </c>
      <c r="CB113" s="845"/>
      <c r="CC113" s="845"/>
      <c r="CD113" s="845"/>
      <c r="CE113" s="845"/>
      <c r="CF113" s="903">
        <v>
0.2</v>
      </c>
      <c r="CG113" s="904"/>
      <c r="CH113" s="904"/>
      <c r="CI113" s="904"/>
      <c r="CJ113" s="904"/>
      <c r="CK113" s="955"/>
      <c r="CL113" s="849"/>
      <c r="CM113" s="843" t="s">
        <v>
449</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
138</v>
      </c>
      <c r="DH113" s="808"/>
      <c r="DI113" s="808"/>
      <c r="DJ113" s="808"/>
      <c r="DK113" s="809"/>
      <c r="DL113" s="810" t="s">
        <v>
138</v>
      </c>
      <c r="DM113" s="808"/>
      <c r="DN113" s="808"/>
      <c r="DO113" s="808"/>
      <c r="DP113" s="809"/>
      <c r="DQ113" s="810" t="s">
        <v>
138</v>
      </c>
      <c r="DR113" s="808"/>
      <c r="DS113" s="808"/>
      <c r="DT113" s="808"/>
      <c r="DU113" s="809"/>
      <c r="DV113" s="852" t="s">
        <v>
395</v>
      </c>
      <c r="DW113" s="853"/>
      <c r="DX113" s="853"/>
      <c r="DY113" s="853"/>
      <c r="DZ113" s="854"/>
    </row>
    <row r="114" spans="1:130" s="226" customFormat="1" ht="26.25" customHeight="1">
      <c r="A114" s="942"/>
      <c r="B114" s="943"/>
      <c r="C114" s="780" t="s">
        <v>
450</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
13464</v>
      </c>
      <c r="AB114" s="808"/>
      <c r="AC114" s="808"/>
      <c r="AD114" s="808"/>
      <c r="AE114" s="809"/>
      <c r="AF114" s="810">
        <v>
3395</v>
      </c>
      <c r="AG114" s="808"/>
      <c r="AH114" s="808"/>
      <c r="AI114" s="808"/>
      <c r="AJ114" s="809"/>
      <c r="AK114" s="810">
        <v>
2</v>
      </c>
      <c r="AL114" s="808"/>
      <c r="AM114" s="808"/>
      <c r="AN114" s="808"/>
      <c r="AO114" s="809"/>
      <c r="AP114" s="852">
        <v>
0</v>
      </c>
      <c r="AQ114" s="853"/>
      <c r="AR114" s="853"/>
      <c r="AS114" s="853"/>
      <c r="AT114" s="854"/>
      <c r="AU114" s="960"/>
      <c r="AV114" s="961"/>
      <c r="AW114" s="961"/>
      <c r="AX114" s="961"/>
      <c r="AY114" s="961"/>
      <c r="AZ114" s="843" t="s">
        <v>
451</v>
      </c>
      <c r="BA114" s="780"/>
      <c r="BB114" s="780"/>
      <c r="BC114" s="780"/>
      <c r="BD114" s="780"/>
      <c r="BE114" s="780"/>
      <c r="BF114" s="780"/>
      <c r="BG114" s="780"/>
      <c r="BH114" s="780"/>
      <c r="BI114" s="780"/>
      <c r="BJ114" s="780"/>
      <c r="BK114" s="780"/>
      <c r="BL114" s="780"/>
      <c r="BM114" s="780"/>
      <c r="BN114" s="780"/>
      <c r="BO114" s="780"/>
      <c r="BP114" s="781"/>
      <c r="BQ114" s="844">
        <v>
1782770</v>
      </c>
      <c r="BR114" s="845"/>
      <c r="BS114" s="845"/>
      <c r="BT114" s="845"/>
      <c r="BU114" s="845"/>
      <c r="BV114" s="845">
        <v>
1782868</v>
      </c>
      <c r="BW114" s="845"/>
      <c r="BX114" s="845"/>
      <c r="BY114" s="845"/>
      <c r="BZ114" s="845"/>
      <c r="CA114" s="845">
        <v>
1772096</v>
      </c>
      <c r="CB114" s="845"/>
      <c r="CC114" s="845"/>
      <c r="CD114" s="845"/>
      <c r="CE114" s="845"/>
      <c r="CF114" s="903">
        <v>
44.3</v>
      </c>
      <c r="CG114" s="904"/>
      <c r="CH114" s="904"/>
      <c r="CI114" s="904"/>
      <c r="CJ114" s="904"/>
      <c r="CK114" s="955"/>
      <c r="CL114" s="849"/>
      <c r="CM114" s="843" t="s">
        <v>
452</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
138</v>
      </c>
      <c r="DH114" s="808"/>
      <c r="DI114" s="808"/>
      <c r="DJ114" s="808"/>
      <c r="DK114" s="809"/>
      <c r="DL114" s="810" t="s">
        <v>
138</v>
      </c>
      <c r="DM114" s="808"/>
      <c r="DN114" s="808"/>
      <c r="DO114" s="808"/>
      <c r="DP114" s="809"/>
      <c r="DQ114" s="810" t="s">
        <v>
138</v>
      </c>
      <c r="DR114" s="808"/>
      <c r="DS114" s="808"/>
      <c r="DT114" s="808"/>
      <c r="DU114" s="809"/>
      <c r="DV114" s="852" t="s">
        <v>
138</v>
      </c>
      <c r="DW114" s="853"/>
      <c r="DX114" s="853"/>
      <c r="DY114" s="853"/>
      <c r="DZ114" s="854"/>
    </row>
    <row r="115" spans="1:130" s="226" customFormat="1" ht="26.25" customHeight="1">
      <c r="A115" s="942"/>
      <c r="B115" s="943"/>
      <c r="C115" s="780" t="s">
        <v>
453</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
138</v>
      </c>
      <c r="AB115" s="947"/>
      <c r="AC115" s="947"/>
      <c r="AD115" s="947"/>
      <c r="AE115" s="948"/>
      <c r="AF115" s="949" t="s">
        <v>
439</v>
      </c>
      <c r="AG115" s="947"/>
      <c r="AH115" s="947"/>
      <c r="AI115" s="947"/>
      <c r="AJ115" s="948"/>
      <c r="AK115" s="949" t="s">
        <v>
138</v>
      </c>
      <c r="AL115" s="947"/>
      <c r="AM115" s="947"/>
      <c r="AN115" s="947"/>
      <c r="AO115" s="948"/>
      <c r="AP115" s="950" t="s">
        <v>
138</v>
      </c>
      <c r="AQ115" s="951"/>
      <c r="AR115" s="951"/>
      <c r="AS115" s="951"/>
      <c r="AT115" s="952"/>
      <c r="AU115" s="960"/>
      <c r="AV115" s="961"/>
      <c r="AW115" s="961"/>
      <c r="AX115" s="961"/>
      <c r="AY115" s="961"/>
      <c r="AZ115" s="843" t="s">
        <v>
454</v>
      </c>
      <c r="BA115" s="780"/>
      <c r="BB115" s="780"/>
      <c r="BC115" s="780"/>
      <c r="BD115" s="780"/>
      <c r="BE115" s="780"/>
      <c r="BF115" s="780"/>
      <c r="BG115" s="780"/>
      <c r="BH115" s="780"/>
      <c r="BI115" s="780"/>
      <c r="BJ115" s="780"/>
      <c r="BK115" s="780"/>
      <c r="BL115" s="780"/>
      <c r="BM115" s="780"/>
      <c r="BN115" s="780"/>
      <c r="BO115" s="780"/>
      <c r="BP115" s="781"/>
      <c r="BQ115" s="844" t="s">
        <v>
138</v>
      </c>
      <c r="BR115" s="845"/>
      <c r="BS115" s="845"/>
      <c r="BT115" s="845"/>
      <c r="BU115" s="845"/>
      <c r="BV115" s="845">
        <v>
686</v>
      </c>
      <c r="BW115" s="845"/>
      <c r="BX115" s="845"/>
      <c r="BY115" s="845"/>
      <c r="BZ115" s="845"/>
      <c r="CA115" s="845" t="s">
        <v>
138</v>
      </c>
      <c r="CB115" s="845"/>
      <c r="CC115" s="845"/>
      <c r="CD115" s="845"/>
      <c r="CE115" s="845"/>
      <c r="CF115" s="903" t="s">
        <v>
439</v>
      </c>
      <c r="CG115" s="904"/>
      <c r="CH115" s="904"/>
      <c r="CI115" s="904"/>
      <c r="CJ115" s="904"/>
      <c r="CK115" s="955"/>
      <c r="CL115" s="849"/>
      <c r="CM115" s="843" t="s">
        <v>
455</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v>
13238</v>
      </c>
      <c r="DH115" s="808"/>
      <c r="DI115" s="808"/>
      <c r="DJ115" s="808"/>
      <c r="DK115" s="809"/>
      <c r="DL115" s="810">
        <v>
22332</v>
      </c>
      <c r="DM115" s="808"/>
      <c r="DN115" s="808"/>
      <c r="DO115" s="808"/>
      <c r="DP115" s="809"/>
      <c r="DQ115" s="810">
        <v>
37096</v>
      </c>
      <c r="DR115" s="808"/>
      <c r="DS115" s="808"/>
      <c r="DT115" s="808"/>
      <c r="DU115" s="809"/>
      <c r="DV115" s="852">
        <v>
0.9</v>
      </c>
      <c r="DW115" s="853"/>
      <c r="DX115" s="853"/>
      <c r="DY115" s="853"/>
      <c r="DZ115" s="854"/>
    </row>
    <row r="116" spans="1:130" s="226" customFormat="1" ht="26.25" customHeight="1">
      <c r="A116" s="944"/>
      <c r="B116" s="945"/>
      <c r="C116" s="867" t="s">
        <v>
456</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t="s">
        <v>
138</v>
      </c>
      <c r="AB116" s="808"/>
      <c r="AC116" s="808"/>
      <c r="AD116" s="808"/>
      <c r="AE116" s="809"/>
      <c r="AF116" s="810" t="s">
        <v>
138</v>
      </c>
      <c r="AG116" s="808"/>
      <c r="AH116" s="808"/>
      <c r="AI116" s="808"/>
      <c r="AJ116" s="809"/>
      <c r="AK116" s="810" t="s">
        <v>
138</v>
      </c>
      <c r="AL116" s="808"/>
      <c r="AM116" s="808"/>
      <c r="AN116" s="808"/>
      <c r="AO116" s="809"/>
      <c r="AP116" s="852" t="s">
        <v>
138</v>
      </c>
      <c r="AQ116" s="853"/>
      <c r="AR116" s="853"/>
      <c r="AS116" s="853"/>
      <c r="AT116" s="854"/>
      <c r="AU116" s="960"/>
      <c r="AV116" s="961"/>
      <c r="AW116" s="961"/>
      <c r="AX116" s="961"/>
      <c r="AY116" s="961"/>
      <c r="AZ116" s="937" t="s">
        <v>
457</v>
      </c>
      <c r="BA116" s="938"/>
      <c r="BB116" s="938"/>
      <c r="BC116" s="938"/>
      <c r="BD116" s="938"/>
      <c r="BE116" s="938"/>
      <c r="BF116" s="938"/>
      <c r="BG116" s="938"/>
      <c r="BH116" s="938"/>
      <c r="BI116" s="938"/>
      <c r="BJ116" s="938"/>
      <c r="BK116" s="938"/>
      <c r="BL116" s="938"/>
      <c r="BM116" s="938"/>
      <c r="BN116" s="938"/>
      <c r="BO116" s="938"/>
      <c r="BP116" s="939"/>
      <c r="BQ116" s="844" t="s">
        <v>
138</v>
      </c>
      <c r="BR116" s="845"/>
      <c r="BS116" s="845"/>
      <c r="BT116" s="845"/>
      <c r="BU116" s="845"/>
      <c r="BV116" s="845" t="s">
        <v>
138</v>
      </c>
      <c r="BW116" s="845"/>
      <c r="BX116" s="845"/>
      <c r="BY116" s="845"/>
      <c r="BZ116" s="845"/>
      <c r="CA116" s="845" t="s">
        <v>
138</v>
      </c>
      <c r="CB116" s="845"/>
      <c r="CC116" s="845"/>
      <c r="CD116" s="845"/>
      <c r="CE116" s="845"/>
      <c r="CF116" s="903" t="s">
        <v>
138</v>
      </c>
      <c r="CG116" s="904"/>
      <c r="CH116" s="904"/>
      <c r="CI116" s="904"/>
      <c r="CJ116" s="904"/>
      <c r="CK116" s="955"/>
      <c r="CL116" s="849"/>
      <c r="CM116" s="843" t="s">
        <v>
458</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
138</v>
      </c>
      <c r="DH116" s="808"/>
      <c r="DI116" s="808"/>
      <c r="DJ116" s="808"/>
      <c r="DK116" s="809"/>
      <c r="DL116" s="810" t="s">
        <v>
138</v>
      </c>
      <c r="DM116" s="808"/>
      <c r="DN116" s="808"/>
      <c r="DO116" s="808"/>
      <c r="DP116" s="809"/>
      <c r="DQ116" s="810" t="s">
        <v>
138</v>
      </c>
      <c r="DR116" s="808"/>
      <c r="DS116" s="808"/>
      <c r="DT116" s="808"/>
      <c r="DU116" s="809"/>
      <c r="DV116" s="852" t="s">
        <v>
138</v>
      </c>
      <c r="DW116" s="853"/>
      <c r="DX116" s="853"/>
      <c r="DY116" s="853"/>
      <c r="DZ116" s="854"/>
    </row>
    <row r="117" spans="1:130" s="226" customFormat="1" ht="26.25" customHeight="1">
      <c r="A117" s="923" t="s">
        <v>
190</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
459</v>
      </c>
      <c r="Z117" s="925"/>
      <c r="AA117" s="930">
        <v>
1011867</v>
      </c>
      <c r="AB117" s="931"/>
      <c r="AC117" s="931"/>
      <c r="AD117" s="931"/>
      <c r="AE117" s="932"/>
      <c r="AF117" s="933">
        <v>
1038296</v>
      </c>
      <c r="AG117" s="931"/>
      <c r="AH117" s="931"/>
      <c r="AI117" s="931"/>
      <c r="AJ117" s="932"/>
      <c r="AK117" s="933">
        <v>
1021590</v>
      </c>
      <c r="AL117" s="931"/>
      <c r="AM117" s="931"/>
      <c r="AN117" s="931"/>
      <c r="AO117" s="932"/>
      <c r="AP117" s="934"/>
      <c r="AQ117" s="935"/>
      <c r="AR117" s="935"/>
      <c r="AS117" s="935"/>
      <c r="AT117" s="936"/>
      <c r="AU117" s="960"/>
      <c r="AV117" s="961"/>
      <c r="AW117" s="961"/>
      <c r="AX117" s="961"/>
      <c r="AY117" s="961"/>
      <c r="AZ117" s="891" t="s">
        <v>
460</v>
      </c>
      <c r="BA117" s="892"/>
      <c r="BB117" s="892"/>
      <c r="BC117" s="892"/>
      <c r="BD117" s="892"/>
      <c r="BE117" s="892"/>
      <c r="BF117" s="892"/>
      <c r="BG117" s="892"/>
      <c r="BH117" s="892"/>
      <c r="BI117" s="892"/>
      <c r="BJ117" s="892"/>
      <c r="BK117" s="892"/>
      <c r="BL117" s="892"/>
      <c r="BM117" s="892"/>
      <c r="BN117" s="892"/>
      <c r="BO117" s="892"/>
      <c r="BP117" s="893"/>
      <c r="BQ117" s="844" t="s">
        <v>
138</v>
      </c>
      <c r="BR117" s="845"/>
      <c r="BS117" s="845"/>
      <c r="BT117" s="845"/>
      <c r="BU117" s="845"/>
      <c r="BV117" s="845" t="s">
        <v>
439</v>
      </c>
      <c r="BW117" s="845"/>
      <c r="BX117" s="845"/>
      <c r="BY117" s="845"/>
      <c r="BZ117" s="845"/>
      <c r="CA117" s="845" t="s">
        <v>
138</v>
      </c>
      <c r="CB117" s="845"/>
      <c r="CC117" s="845"/>
      <c r="CD117" s="845"/>
      <c r="CE117" s="845"/>
      <c r="CF117" s="903" t="s">
        <v>
138</v>
      </c>
      <c r="CG117" s="904"/>
      <c r="CH117" s="904"/>
      <c r="CI117" s="904"/>
      <c r="CJ117" s="904"/>
      <c r="CK117" s="955"/>
      <c r="CL117" s="849"/>
      <c r="CM117" s="843" t="s">
        <v>
461</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
138</v>
      </c>
      <c r="DH117" s="808"/>
      <c r="DI117" s="808"/>
      <c r="DJ117" s="808"/>
      <c r="DK117" s="809"/>
      <c r="DL117" s="810" t="s">
        <v>
138</v>
      </c>
      <c r="DM117" s="808"/>
      <c r="DN117" s="808"/>
      <c r="DO117" s="808"/>
      <c r="DP117" s="809"/>
      <c r="DQ117" s="810" t="s">
        <v>
138</v>
      </c>
      <c r="DR117" s="808"/>
      <c r="DS117" s="808"/>
      <c r="DT117" s="808"/>
      <c r="DU117" s="809"/>
      <c r="DV117" s="852" t="s">
        <v>
138</v>
      </c>
      <c r="DW117" s="853"/>
      <c r="DX117" s="853"/>
      <c r="DY117" s="853"/>
      <c r="DZ117" s="854"/>
    </row>
    <row r="118" spans="1:130" s="226" customFormat="1" ht="26.25" customHeight="1">
      <c r="A118" s="923" t="s">
        <v>
434</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
431</v>
      </c>
      <c r="AB118" s="924"/>
      <c r="AC118" s="924"/>
      <c r="AD118" s="924"/>
      <c r="AE118" s="925"/>
      <c r="AF118" s="926" t="s">
        <v>
432</v>
      </c>
      <c r="AG118" s="924"/>
      <c r="AH118" s="924"/>
      <c r="AI118" s="924"/>
      <c r="AJ118" s="925"/>
      <c r="AK118" s="926" t="s">
        <v>
306</v>
      </c>
      <c r="AL118" s="924"/>
      <c r="AM118" s="924"/>
      <c r="AN118" s="924"/>
      <c r="AO118" s="925"/>
      <c r="AP118" s="927" t="s">
        <v>
433</v>
      </c>
      <c r="AQ118" s="928"/>
      <c r="AR118" s="928"/>
      <c r="AS118" s="928"/>
      <c r="AT118" s="929"/>
      <c r="AU118" s="960"/>
      <c r="AV118" s="961"/>
      <c r="AW118" s="961"/>
      <c r="AX118" s="961"/>
      <c r="AY118" s="961"/>
      <c r="AZ118" s="866" t="s">
        <v>
462</v>
      </c>
      <c r="BA118" s="867"/>
      <c r="BB118" s="867"/>
      <c r="BC118" s="867"/>
      <c r="BD118" s="867"/>
      <c r="BE118" s="867"/>
      <c r="BF118" s="867"/>
      <c r="BG118" s="867"/>
      <c r="BH118" s="867"/>
      <c r="BI118" s="867"/>
      <c r="BJ118" s="867"/>
      <c r="BK118" s="867"/>
      <c r="BL118" s="867"/>
      <c r="BM118" s="867"/>
      <c r="BN118" s="867"/>
      <c r="BO118" s="867"/>
      <c r="BP118" s="868"/>
      <c r="BQ118" s="907" t="s">
        <v>
138</v>
      </c>
      <c r="BR118" s="873"/>
      <c r="BS118" s="873"/>
      <c r="BT118" s="873"/>
      <c r="BU118" s="873"/>
      <c r="BV118" s="873" t="s">
        <v>
138</v>
      </c>
      <c r="BW118" s="873"/>
      <c r="BX118" s="873"/>
      <c r="BY118" s="873"/>
      <c r="BZ118" s="873"/>
      <c r="CA118" s="873" t="s">
        <v>
138</v>
      </c>
      <c r="CB118" s="873"/>
      <c r="CC118" s="873"/>
      <c r="CD118" s="873"/>
      <c r="CE118" s="873"/>
      <c r="CF118" s="903" t="s">
        <v>
138</v>
      </c>
      <c r="CG118" s="904"/>
      <c r="CH118" s="904"/>
      <c r="CI118" s="904"/>
      <c r="CJ118" s="904"/>
      <c r="CK118" s="955"/>
      <c r="CL118" s="849"/>
      <c r="CM118" s="843" t="s">
        <v>
463</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
138</v>
      </c>
      <c r="DH118" s="808"/>
      <c r="DI118" s="808"/>
      <c r="DJ118" s="808"/>
      <c r="DK118" s="809"/>
      <c r="DL118" s="810" t="s">
        <v>
439</v>
      </c>
      <c r="DM118" s="808"/>
      <c r="DN118" s="808"/>
      <c r="DO118" s="808"/>
      <c r="DP118" s="809"/>
      <c r="DQ118" s="810" t="s">
        <v>
138</v>
      </c>
      <c r="DR118" s="808"/>
      <c r="DS118" s="808"/>
      <c r="DT118" s="808"/>
      <c r="DU118" s="809"/>
      <c r="DV118" s="852" t="s">
        <v>
138</v>
      </c>
      <c r="DW118" s="853"/>
      <c r="DX118" s="853"/>
      <c r="DY118" s="853"/>
      <c r="DZ118" s="854"/>
    </row>
    <row r="119" spans="1:130" s="226" customFormat="1" ht="26.25" customHeight="1">
      <c r="A119" s="846" t="s">
        <v>
437</v>
      </c>
      <c r="B119" s="847"/>
      <c r="C119" s="888" t="s">
        <v>
438</v>
      </c>
      <c r="D119" s="836"/>
      <c r="E119" s="836"/>
      <c r="F119" s="836"/>
      <c r="G119" s="836"/>
      <c r="H119" s="836"/>
      <c r="I119" s="836"/>
      <c r="J119" s="836"/>
      <c r="K119" s="836"/>
      <c r="L119" s="836"/>
      <c r="M119" s="836"/>
      <c r="N119" s="836"/>
      <c r="O119" s="836"/>
      <c r="P119" s="836"/>
      <c r="Q119" s="836"/>
      <c r="R119" s="836"/>
      <c r="S119" s="836"/>
      <c r="T119" s="836"/>
      <c r="U119" s="836"/>
      <c r="V119" s="836"/>
      <c r="W119" s="836"/>
      <c r="X119" s="836"/>
      <c r="Y119" s="836"/>
      <c r="Z119" s="837"/>
      <c r="AA119" s="916" t="s">
        <v>
138</v>
      </c>
      <c r="AB119" s="917"/>
      <c r="AC119" s="917"/>
      <c r="AD119" s="917"/>
      <c r="AE119" s="918"/>
      <c r="AF119" s="919" t="s">
        <v>
138</v>
      </c>
      <c r="AG119" s="917"/>
      <c r="AH119" s="917"/>
      <c r="AI119" s="917"/>
      <c r="AJ119" s="918"/>
      <c r="AK119" s="919" t="s">
        <v>
138</v>
      </c>
      <c r="AL119" s="917"/>
      <c r="AM119" s="917"/>
      <c r="AN119" s="917"/>
      <c r="AO119" s="918"/>
      <c r="AP119" s="920" t="s">
        <v>
138</v>
      </c>
      <c r="AQ119" s="921"/>
      <c r="AR119" s="921"/>
      <c r="AS119" s="921"/>
      <c r="AT119" s="922"/>
      <c r="AU119" s="962"/>
      <c r="AV119" s="963"/>
      <c r="AW119" s="963"/>
      <c r="AX119" s="963"/>
      <c r="AY119" s="963"/>
      <c r="AZ119" s="247" t="s">
        <v>
190</v>
      </c>
      <c r="BA119" s="247"/>
      <c r="BB119" s="247"/>
      <c r="BC119" s="247"/>
      <c r="BD119" s="247"/>
      <c r="BE119" s="247"/>
      <c r="BF119" s="247"/>
      <c r="BG119" s="247"/>
      <c r="BH119" s="247"/>
      <c r="BI119" s="247"/>
      <c r="BJ119" s="247"/>
      <c r="BK119" s="247"/>
      <c r="BL119" s="247"/>
      <c r="BM119" s="247"/>
      <c r="BN119" s="247"/>
      <c r="BO119" s="905" t="s">
        <v>
464</v>
      </c>
      <c r="BP119" s="906"/>
      <c r="BQ119" s="907">
        <v>
13784911</v>
      </c>
      <c r="BR119" s="873"/>
      <c r="BS119" s="873"/>
      <c r="BT119" s="873"/>
      <c r="BU119" s="873"/>
      <c r="BV119" s="873">
        <v>
14163239</v>
      </c>
      <c r="BW119" s="873"/>
      <c r="BX119" s="873"/>
      <c r="BY119" s="873"/>
      <c r="BZ119" s="873"/>
      <c r="CA119" s="873">
        <v>
13943057</v>
      </c>
      <c r="CB119" s="873"/>
      <c r="CC119" s="873"/>
      <c r="CD119" s="873"/>
      <c r="CE119" s="873"/>
      <c r="CF119" s="776"/>
      <c r="CG119" s="777"/>
      <c r="CH119" s="777"/>
      <c r="CI119" s="777"/>
      <c r="CJ119" s="862"/>
      <c r="CK119" s="956"/>
      <c r="CL119" s="851"/>
      <c r="CM119" s="866" t="s">
        <v>
465</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
138</v>
      </c>
      <c r="DH119" s="792"/>
      <c r="DI119" s="792"/>
      <c r="DJ119" s="792"/>
      <c r="DK119" s="793"/>
      <c r="DL119" s="794" t="s">
        <v>
138</v>
      </c>
      <c r="DM119" s="792"/>
      <c r="DN119" s="792"/>
      <c r="DO119" s="792"/>
      <c r="DP119" s="793"/>
      <c r="DQ119" s="794" t="s">
        <v>
138</v>
      </c>
      <c r="DR119" s="792"/>
      <c r="DS119" s="792"/>
      <c r="DT119" s="792"/>
      <c r="DU119" s="793"/>
      <c r="DV119" s="876" t="s">
        <v>
138</v>
      </c>
      <c r="DW119" s="877"/>
      <c r="DX119" s="877"/>
      <c r="DY119" s="877"/>
      <c r="DZ119" s="878"/>
    </row>
    <row r="120" spans="1:130" s="226" customFormat="1" ht="26.25" customHeight="1">
      <c r="A120" s="848"/>
      <c r="B120" s="849"/>
      <c r="C120" s="843" t="s">
        <v>
442</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
138</v>
      </c>
      <c r="AB120" s="808"/>
      <c r="AC120" s="808"/>
      <c r="AD120" s="808"/>
      <c r="AE120" s="809"/>
      <c r="AF120" s="810" t="s">
        <v>
138</v>
      </c>
      <c r="AG120" s="808"/>
      <c r="AH120" s="808"/>
      <c r="AI120" s="808"/>
      <c r="AJ120" s="809"/>
      <c r="AK120" s="810" t="s">
        <v>
138</v>
      </c>
      <c r="AL120" s="808"/>
      <c r="AM120" s="808"/>
      <c r="AN120" s="808"/>
      <c r="AO120" s="809"/>
      <c r="AP120" s="852" t="s">
        <v>
138</v>
      </c>
      <c r="AQ120" s="853"/>
      <c r="AR120" s="853"/>
      <c r="AS120" s="853"/>
      <c r="AT120" s="854"/>
      <c r="AU120" s="908" t="s">
        <v>
466</v>
      </c>
      <c r="AV120" s="909"/>
      <c r="AW120" s="909"/>
      <c r="AX120" s="909"/>
      <c r="AY120" s="910"/>
      <c r="AZ120" s="888" t="s">
        <v>
467</v>
      </c>
      <c r="BA120" s="836"/>
      <c r="BB120" s="836"/>
      <c r="BC120" s="836"/>
      <c r="BD120" s="836"/>
      <c r="BE120" s="836"/>
      <c r="BF120" s="836"/>
      <c r="BG120" s="836"/>
      <c r="BH120" s="836"/>
      <c r="BI120" s="836"/>
      <c r="BJ120" s="836"/>
      <c r="BK120" s="836"/>
      <c r="BL120" s="836"/>
      <c r="BM120" s="836"/>
      <c r="BN120" s="836"/>
      <c r="BO120" s="836"/>
      <c r="BP120" s="837"/>
      <c r="BQ120" s="889">
        <v>
1287550</v>
      </c>
      <c r="BR120" s="870"/>
      <c r="BS120" s="870"/>
      <c r="BT120" s="870"/>
      <c r="BU120" s="870"/>
      <c r="BV120" s="870">
        <v>
1305181</v>
      </c>
      <c r="BW120" s="870"/>
      <c r="BX120" s="870"/>
      <c r="BY120" s="870"/>
      <c r="BZ120" s="870"/>
      <c r="CA120" s="870">
        <v>
1598559</v>
      </c>
      <c r="CB120" s="870"/>
      <c r="CC120" s="870"/>
      <c r="CD120" s="870"/>
      <c r="CE120" s="870"/>
      <c r="CF120" s="894">
        <v>
39.9</v>
      </c>
      <c r="CG120" s="895"/>
      <c r="CH120" s="895"/>
      <c r="CI120" s="895"/>
      <c r="CJ120" s="895"/>
      <c r="CK120" s="896" t="s">
        <v>
468</v>
      </c>
      <c r="CL120" s="880"/>
      <c r="CM120" s="880"/>
      <c r="CN120" s="880"/>
      <c r="CO120" s="881"/>
      <c r="CP120" s="900" t="s">
        <v>
413</v>
      </c>
      <c r="CQ120" s="901"/>
      <c r="CR120" s="901"/>
      <c r="CS120" s="901"/>
      <c r="CT120" s="901"/>
      <c r="CU120" s="901"/>
      <c r="CV120" s="901"/>
      <c r="CW120" s="901"/>
      <c r="CX120" s="901"/>
      <c r="CY120" s="901"/>
      <c r="CZ120" s="901"/>
      <c r="DA120" s="901"/>
      <c r="DB120" s="901"/>
      <c r="DC120" s="901"/>
      <c r="DD120" s="901"/>
      <c r="DE120" s="901"/>
      <c r="DF120" s="902"/>
      <c r="DG120" s="889">
        <v>
2562227</v>
      </c>
      <c r="DH120" s="870"/>
      <c r="DI120" s="870"/>
      <c r="DJ120" s="870"/>
      <c r="DK120" s="870"/>
      <c r="DL120" s="870">
        <v>
2516678</v>
      </c>
      <c r="DM120" s="870"/>
      <c r="DN120" s="870"/>
      <c r="DO120" s="870"/>
      <c r="DP120" s="870"/>
      <c r="DQ120" s="870">
        <v>
2430279</v>
      </c>
      <c r="DR120" s="870"/>
      <c r="DS120" s="870"/>
      <c r="DT120" s="870"/>
      <c r="DU120" s="870"/>
      <c r="DV120" s="871">
        <v>
60.7</v>
      </c>
      <c r="DW120" s="871"/>
      <c r="DX120" s="871"/>
      <c r="DY120" s="871"/>
      <c r="DZ120" s="872"/>
    </row>
    <row r="121" spans="1:130" s="226" customFormat="1" ht="26.25" customHeight="1">
      <c r="A121" s="848"/>
      <c r="B121" s="849"/>
      <c r="C121" s="891" t="s">
        <v>
469</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
138</v>
      </c>
      <c r="AB121" s="808"/>
      <c r="AC121" s="808"/>
      <c r="AD121" s="808"/>
      <c r="AE121" s="809"/>
      <c r="AF121" s="810" t="s">
        <v>
138</v>
      </c>
      <c r="AG121" s="808"/>
      <c r="AH121" s="808"/>
      <c r="AI121" s="808"/>
      <c r="AJ121" s="809"/>
      <c r="AK121" s="810" t="s">
        <v>
439</v>
      </c>
      <c r="AL121" s="808"/>
      <c r="AM121" s="808"/>
      <c r="AN121" s="808"/>
      <c r="AO121" s="809"/>
      <c r="AP121" s="852" t="s">
        <v>
138</v>
      </c>
      <c r="AQ121" s="853"/>
      <c r="AR121" s="853"/>
      <c r="AS121" s="853"/>
      <c r="AT121" s="854"/>
      <c r="AU121" s="911"/>
      <c r="AV121" s="912"/>
      <c r="AW121" s="912"/>
      <c r="AX121" s="912"/>
      <c r="AY121" s="913"/>
      <c r="AZ121" s="843" t="s">
        <v>
470</v>
      </c>
      <c r="BA121" s="780"/>
      <c r="BB121" s="780"/>
      <c r="BC121" s="780"/>
      <c r="BD121" s="780"/>
      <c r="BE121" s="780"/>
      <c r="BF121" s="780"/>
      <c r="BG121" s="780"/>
      <c r="BH121" s="780"/>
      <c r="BI121" s="780"/>
      <c r="BJ121" s="780"/>
      <c r="BK121" s="780"/>
      <c r="BL121" s="780"/>
      <c r="BM121" s="780"/>
      <c r="BN121" s="780"/>
      <c r="BO121" s="780"/>
      <c r="BP121" s="781"/>
      <c r="BQ121" s="844">
        <v>
2071457</v>
      </c>
      <c r="BR121" s="845"/>
      <c r="BS121" s="845"/>
      <c r="BT121" s="845"/>
      <c r="BU121" s="845"/>
      <c r="BV121" s="845">
        <v>
2024682</v>
      </c>
      <c r="BW121" s="845"/>
      <c r="BX121" s="845"/>
      <c r="BY121" s="845"/>
      <c r="BZ121" s="845"/>
      <c r="CA121" s="845">
        <v>
1959172</v>
      </c>
      <c r="CB121" s="845"/>
      <c r="CC121" s="845"/>
      <c r="CD121" s="845"/>
      <c r="CE121" s="845"/>
      <c r="CF121" s="903">
        <v>
48.9</v>
      </c>
      <c r="CG121" s="904"/>
      <c r="CH121" s="904"/>
      <c r="CI121" s="904"/>
      <c r="CJ121" s="904"/>
      <c r="CK121" s="897"/>
      <c r="CL121" s="883"/>
      <c r="CM121" s="883"/>
      <c r="CN121" s="883"/>
      <c r="CO121" s="884"/>
      <c r="CP121" s="863" t="s">
        <v>
411</v>
      </c>
      <c r="CQ121" s="864"/>
      <c r="CR121" s="864"/>
      <c r="CS121" s="864"/>
      <c r="CT121" s="864"/>
      <c r="CU121" s="864"/>
      <c r="CV121" s="864"/>
      <c r="CW121" s="864"/>
      <c r="CX121" s="864"/>
      <c r="CY121" s="864"/>
      <c r="CZ121" s="864"/>
      <c r="DA121" s="864"/>
      <c r="DB121" s="864"/>
      <c r="DC121" s="864"/>
      <c r="DD121" s="864"/>
      <c r="DE121" s="864"/>
      <c r="DF121" s="865"/>
      <c r="DG121" s="844">
        <v>
22400</v>
      </c>
      <c r="DH121" s="845"/>
      <c r="DI121" s="845"/>
      <c r="DJ121" s="845"/>
      <c r="DK121" s="845"/>
      <c r="DL121" s="845">
        <v>
22400</v>
      </c>
      <c r="DM121" s="845"/>
      <c r="DN121" s="845"/>
      <c r="DO121" s="845"/>
      <c r="DP121" s="845"/>
      <c r="DQ121" s="845">
        <v>
21525</v>
      </c>
      <c r="DR121" s="845"/>
      <c r="DS121" s="845"/>
      <c r="DT121" s="845"/>
      <c r="DU121" s="845"/>
      <c r="DV121" s="822">
        <v>
0.5</v>
      </c>
      <c r="DW121" s="822"/>
      <c r="DX121" s="822"/>
      <c r="DY121" s="822"/>
      <c r="DZ121" s="823"/>
    </row>
    <row r="122" spans="1:130" s="226" customFormat="1" ht="26.25" customHeight="1">
      <c r="A122" s="848"/>
      <c r="B122" s="849"/>
      <c r="C122" s="843" t="s">
        <v>
452</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
138</v>
      </c>
      <c r="AB122" s="808"/>
      <c r="AC122" s="808"/>
      <c r="AD122" s="808"/>
      <c r="AE122" s="809"/>
      <c r="AF122" s="810" t="s">
        <v>
138</v>
      </c>
      <c r="AG122" s="808"/>
      <c r="AH122" s="808"/>
      <c r="AI122" s="808"/>
      <c r="AJ122" s="809"/>
      <c r="AK122" s="810" t="s">
        <v>
138</v>
      </c>
      <c r="AL122" s="808"/>
      <c r="AM122" s="808"/>
      <c r="AN122" s="808"/>
      <c r="AO122" s="809"/>
      <c r="AP122" s="852" t="s">
        <v>
138</v>
      </c>
      <c r="AQ122" s="853"/>
      <c r="AR122" s="853"/>
      <c r="AS122" s="853"/>
      <c r="AT122" s="854"/>
      <c r="AU122" s="911"/>
      <c r="AV122" s="912"/>
      <c r="AW122" s="912"/>
      <c r="AX122" s="912"/>
      <c r="AY122" s="913"/>
      <c r="AZ122" s="866" t="s">
        <v>
471</v>
      </c>
      <c r="BA122" s="867"/>
      <c r="BB122" s="867"/>
      <c r="BC122" s="867"/>
      <c r="BD122" s="867"/>
      <c r="BE122" s="867"/>
      <c r="BF122" s="867"/>
      <c r="BG122" s="867"/>
      <c r="BH122" s="867"/>
      <c r="BI122" s="867"/>
      <c r="BJ122" s="867"/>
      <c r="BK122" s="867"/>
      <c r="BL122" s="867"/>
      <c r="BM122" s="867"/>
      <c r="BN122" s="867"/>
      <c r="BO122" s="867"/>
      <c r="BP122" s="868"/>
      <c r="BQ122" s="907">
        <v>
6901082</v>
      </c>
      <c r="BR122" s="873"/>
      <c r="BS122" s="873"/>
      <c r="BT122" s="873"/>
      <c r="BU122" s="873"/>
      <c r="BV122" s="873">
        <v>
7151177</v>
      </c>
      <c r="BW122" s="873"/>
      <c r="BX122" s="873"/>
      <c r="BY122" s="873"/>
      <c r="BZ122" s="873"/>
      <c r="CA122" s="873">
        <v>
7064658</v>
      </c>
      <c r="CB122" s="873"/>
      <c r="CC122" s="873"/>
      <c r="CD122" s="873"/>
      <c r="CE122" s="873"/>
      <c r="CF122" s="874">
        <v>
176.5</v>
      </c>
      <c r="CG122" s="875"/>
      <c r="CH122" s="875"/>
      <c r="CI122" s="875"/>
      <c r="CJ122" s="875"/>
      <c r="CK122" s="897"/>
      <c r="CL122" s="883"/>
      <c r="CM122" s="883"/>
      <c r="CN122" s="883"/>
      <c r="CO122" s="884"/>
      <c r="CP122" s="863" t="s">
        <v>
407</v>
      </c>
      <c r="CQ122" s="864"/>
      <c r="CR122" s="864"/>
      <c r="CS122" s="864"/>
      <c r="CT122" s="864"/>
      <c r="CU122" s="864"/>
      <c r="CV122" s="864"/>
      <c r="CW122" s="864"/>
      <c r="CX122" s="864"/>
      <c r="CY122" s="864"/>
      <c r="CZ122" s="864"/>
      <c r="DA122" s="864"/>
      <c r="DB122" s="864"/>
      <c r="DC122" s="864"/>
      <c r="DD122" s="864"/>
      <c r="DE122" s="864"/>
      <c r="DF122" s="865"/>
      <c r="DG122" s="844" t="s">
        <v>
138</v>
      </c>
      <c r="DH122" s="845"/>
      <c r="DI122" s="845"/>
      <c r="DJ122" s="845"/>
      <c r="DK122" s="845"/>
      <c r="DL122" s="845" t="s">
        <v>
138</v>
      </c>
      <c r="DM122" s="845"/>
      <c r="DN122" s="845"/>
      <c r="DO122" s="845"/>
      <c r="DP122" s="845"/>
      <c r="DQ122" s="845" t="s">
        <v>
138</v>
      </c>
      <c r="DR122" s="845"/>
      <c r="DS122" s="845"/>
      <c r="DT122" s="845"/>
      <c r="DU122" s="845"/>
      <c r="DV122" s="822" t="s">
        <v>
138</v>
      </c>
      <c r="DW122" s="822"/>
      <c r="DX122" s="822"/>
      <c r="DY122" s="822"/>
      <c r="DZ122" s="823"/>
    </row>
    <row r="123" spans="1:130" s="226" customFormat="1" ht="26.25" customHeight="1">
      <c r="A123" s="848"/>
      <c r="B123" s="849"/>
      <c r="C123" s="843" t="s">
        <v>
458</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
439</v>
      </c>
      <c r="AB123" s="808"/>
      <c r="AC123" s="808"/>
      <c r="AD123" s="808"/>
      <c r="AE123" s="809"/>
      <c r="AF123" s="810" t="s">
        <v>
138</v>
      </c>
      <c r="AG123" s="808"/>
      <c r="AH123" s="808"/>
      <c r="AI123" s="808"/>
      <c r="AJ123" s="809"/>
      <c r="AK123" s="810" t="s">
        <v>
138</v>
      </c>
      <c r="AL123" s="808"/>
      <c r="AM123" s="808"/>
      <c r="AN123" s="808"/>
      <c r="AO123" s="809"/>
      <c r="AP123" s="852" t="s">
        <v>
439</v>
      </c>
      <c r="AQ123" s="853"/>
      <c r="AR123" s="853"/>
      <c r="AS123" s="853"/>
      <c r="AT123" s="854"/>
      <c r="AU123" s="914"/>
      <c r="AV123" s="915"/>
      <c r="AW123" s="915"/>
      <c r="AX123" s="915"/>
      <c r="AY123" s="915"/>
      <c r="AZ123" s="247" t="s">
        <v>
190</v>
      </c>
      <c r="BA123" s="247"/>
      <c r="BB123" s="247"/>
      <c r="BC123" s="247"/>
      <c r="BD123" s="247"/>
      <c r="BE123" s="247"/>
      <c r="BF123" s="247"/>
      <c r="BG123" s="247"/>
      <c r="BH123" s="247"/>
      <c r="BI123" s="247"/>
      <c r="BJ123" s="247"/>
      <c r="BK123" s="247"/>
      <c r="BL123" s="247"/>
      <c r="BM123" s="247"/>
      <c r="BN123" s="247"/>
      <c r="BO123" s="905" t="s">
        <v>
472</v>
      </c>
      <c r="BP123" s="906"/>
      <c r="BQ123" s="860">
        <v>
10260089</v>
      </c>
      <c r="BR123" s="861"/>
      <c r="BS123" s="861"/>
      <c r="BT123" s="861"/>
      <c r="BU123" s="861"/>
      <c r="BV123" s="861">
        <v>
10481040</v>
      </c>
      <c r="BW123" s="861"/>
      <c r="BX123" s="861"/>
      <c r="BY123" s="861"/>
      <c r="BZ123" s="861"/>
      <c r="CA123" s="861">
        <v>
10622389</v>
      </c>
      <c r="CB123" s="861"/>
      <c r="CC123" s="861"/>
      <c r="CD123" s="861"/>
      <c r="CE123" s="861"/>
      <c r="CF123" s="776"/>
      <c r="CG123" s="777"/>
      <c r="CH123" s="777"/>
      <c r="CI123" s="777"/>
      <c r="CJ123" s="862"/>
      <c r="CK123" s="897"/>
      <c r="CL123" s="883"/>
      <c r="CM123" s="883"/>
      <c r="CN123" s="883"/>
      <c r="CO123" s="884"/>
      <c r="CP123" s="863" t="s">
        <v>
473</v>
      </c>
      <c r="CQ123" s="864"/>
      <c r="CR123" s="864"/>
      <c r="CS123" s="864"/>
      <c r="CT123" s="864"/>
      <c r="CU123" s="864"/>
      <c r="CV123" s="864"/>
      <c r="CW123" s="864"/>
      <c r="CX123" s="864"/>
      <c r="CY123" s="864"/>
      <c r="CZ123" s="864"/>
      <c r="DA123" s="864"/>
      <c r="DB123" s="864"/>
      <c r="DC123" s="864"/>
      <c r="DD123" s="864"/>
      <c r="DE123" s="864"/>
      <c r="DF123" s="865"/>
      <c r="DG123" s="807" t="s">
        <v>
439</v>
      </c>
      <c r="DH123" s="808"/>
      <c r="DI123" s="808"/>
      <c r="DJ123" s="808"/>
      <c r="DK123" s="809"/>
      <c r="DL123" s="810" t="s">
        <v>
138</v>
      </c>
      <c r="DM123" s="808"/>
      <c r="DN123" s="808"/>
      <c r="DO123" s="808"/>
      <c r="DP123" s="809"/>
      <c r="DQ123" s="810" t="s">
        <v>
138</v>
      </c>
      <c r="DR123" s="808"/>
      <c r="DS123" s="808"/>
      <c r="DT123" s="808"/>
      <c r="DU123" s="809"/>
      <c r="DV123" s="852" t="s">
        <v>
439</v>
      </c>
      <c r="DW123" s="853"/>
      <c r="DX123" s="853"/>
      <c r="DY123" s="853"/>
      <c r="DZ123" s="854"/>
    </row>
    <row r="124" spans="1:130" s="226" customFormat="1" ht="26.25" customHeight="1" thickBot="1">
      <c r="A124" s="848"/>
      <c r="B124" s="849"/>
      <c r="C124" s="843" t="s">
        <v>
461</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
138</v>
      </c>
      <c r="AB124" s="808"/>
      <c r="AC124" s="808"/>
      <c r="AD124" s="808"/>
      <c r="AE124" s="809"/>
      <c r="AF124" s="810" t="s">
        <v>
138</v>
      </c>
      <c r="AG124" s="808"/>
      <c r="AH124" s="808"/>
      <c r="AI124" s="808"/>
      <c r="AJ124" s="809"/>
      <c r="AK124" s="810" t="s">
        <v>
138</v>
      </c>
      <c r="AL124" s="808"/>
      <c r="AM124" s="808"/>
      <c r="AN124" s="808"/>
      <c r="AO124" s="809"/>
      <c r="AP124" s="852" t="s">
        <v>
138</v>
      </c>
      <c r="AQ124" s="853"/>
      <c r="AR124" s="853"/>
      <c r="AS124" s="853"/>
      <c r="AT124" s="854"/>
      <c r="AU124" s="855" t="s">
        <v>
474</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
97.5</v>
      </c>
      <c r="BR124" s="859"/>
      <c r="BS124" s="859"/>
      <c r="BT124" s="859"/>
      <c r="BU124" s="859"/>
      <c r="BV124" s="859">
        <v>
96.6</v>
      </c>
      <c r="BW124" s="859"/>
      <c r="BX124" s="859"/>
      <c r="BY124" s="859"/>
      <c r="BZ124" s="859"/>
      <c r="CA124" s="859">
        <v>
82.9</v>
      </c>
      <c r="CB124" s="859"/>
      <c r="CC124" s="859"/>
      <c r="CD124" s="859"/>
      <c r="CE124" s="859"/>
      <c r="CF124" s="754"/>
      <c r="CG124" s="755"/>
      <c r="CH124" s="755"/>
      <c r="CI124" s="755"/>
      <c r="CJ124" s="890"/>
      <c r="CK124" s="898"/>
      <c r="CL124" s="898"/>
      <c r="CM124" s="898"/>
      <c r="CN124" s="898"/>
      <c r="CO124" s="899"/>
      <c r="CP124" s="863" t="s">
        <v>
475</v>
      </c>
      <c r="CQ124" s="864"/>
      <c r="CR124" s="864"/>
      <c r="CS124" s="864"/>
      <c r="CT124" s="864"/>
      <c r="CU124" s="864"/>
      <c r="CV124" s="864"/>
      <c r="CW124" s="864"/>
      <c r="CX124" s="864"/>
      <c r="CY124" s="864"/>
      <c r="CZ124" s="864"/>
      <c r="DA124" s="864"/>
      <c r="DB124" s="864"/>
      <c r="DC124" s="864"/>
      <c r="DD124" s="864"/>
      <c r="DE124" s="864"/>
      <c r="DF124" s="865"/>
      <c r="DG124" s="791" t="s">
        <v>
138</v>
      </c>
      <c r="DH124" s="792"/>
      <c r="DI124" s="792"/>
      <c r="DJ124" s="792"/>
      <c r="DK124" s="793"/>
      <c r="DL124" s="794" t="s">
        <v>
138</v>
      </c>
      <c r="DM124" s="792"/>
      <c r="DN124" s="792"/>
      <c r="DO124" s="792"/>
      <c r="DP124" s="793"/>
      <c r="DQ124" s="794" t="s">
        <v>
439</v>
      </c>
      <c r="DR124" s="792"/>
      <c r="DS124" s="792"/>
      <c r="DT124" s="792"/>
      <c r="DU124" s="793"/>
      <c r="DV124" s="876" t="s">
        <v>
138</v>
      </c>
      <c r="DW124" s="877"/>
      <c r="DX124" s="877"/>
      <c r="DY124" s="877"/>
      <c r="DZ124" s="878"/>
    </row>
    <row r="125" spans="1:130" s="226" customFormat="1" ht="26.25" customHeight="1">
      <c r="A125" s="848"/>
      <c r="B125" s="849"/>
      <c r="C125" s="843" t="s">
        <v>
463</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
138</v>
      </c>
      <c r="AB125" s="808"/>
      <c r="AC125" s="808"/>
      <c r="AD125" s="808"/>
      <c r="AE125" s="809"/>
      <c r="AF125" s="810" t="s">
        <v>
138</v>
      </c>
      <c r="AG125" s="808"/>
      <c r="AH125" s="808"/>
      <c r="AI125" s="808"/>
      <c r="AJ125" s="809"/>
      <c r="AK125" s="810" t="s">
        <v>
138</v>
      </c>
      <c r="AL125" s="808"/>
      <c r="AM125" s="808"/>
      <c r="AN125" s="808"/>
      <c r="AO125" s="809"/>
      <c r="AP125" s="852" t="s">
        <v>
138</v>
      </c>
      <c r="AQ125" s="853"/>
      <c r="AR125" s="853"/>
      <c r="AS125" s="853"/>
      <c r="AT125" s="85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79" t="s">
        <v>
476</v>
      </c>
      <c r="CL125" s="880"/>
      <c r="CM125" s="880"/>
      <c r="CN125" s="880"/>
      <c r="CO125" s="881"/>
      <c r="CP125" s="888" t="s">
        <v>
477</v>
      </c>
      <c r="CQ125" s="836"/>
      <c r="CR125" s="836"/>
      <c r="CS125" s="836"/>
      <c r="CT125" s="836"/>
      <c r="CU125" s="836"/>
      <c r="CV125" s="836"/>
      <c r="CW125" s="836"/>
      <c r="CX125" s="836"/>
      <c r="CY125" s="836"/>
      <c r="CZ125" s="836"/>
      <c r="DA125" s="836"/>
      <c r="DB125" s="836"/>
      <c r="DC125" s="836"/>
      <c r="DD125" s="836"/>
      <c r="DE125" s="836"/>
      <c r="DF125" s="837"/>
      <c r="DG125" s="889" t="s">
        <v>
138</v>
      </c>
      <c r="DH125" s="870"/>
      <c r="DI125" s="870"/>
      <c r="DJ125" s="870"/>
      <c r="DK125" s="870"/>
      <c r="DL125" s="870" t="s">
        <v>
439</v>
      </c>
      <c r="DM125" s="870"/>
      <c r="DN125" s="870"/>
      <c r="DO125" s="870"/>
      <c r="DP125" s="870"/>
      <c r="DQ125" s="870" t="s">
        <v>
138</v>
      </c>
      <c r="DR125" s="870"/>
      <c r="DS125" s="870"/>
      <c r="DT125" s="870"/>
      <c r="DU125" s="870"/>
      <c r="DV125" s="871" t="s">
        <v>
439</v>
      </c>
      <c r="DW125" s="871"/>
      <c r="DX125" s="871"/>
      <c r="DY125" s="871"/>
      <c r="DZ125" s="872"/>
    </row>
    <row r="126" spans="1:130" s="226" customFormat="1" ht="26.25" customHeight="1" thickBot="1">
      <c r="A126" s="848"/>
      <c r="B126" s="849"/>
      <c r="C126" s="843" t="s">
        <v>
465</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
138</v>
      </c>
      <c r="AB126" s="808"/>
      <c r="AC126" s="808"/>
      <c r="AD126" s="808"/>
      <c r="AE126" s="809"/>
      <c r="AF126" s="810" t="s">
        <v>
439</v>
      </c>
      <c r="AG126" s="808"/>
      <c r="AH126" s="808"/>
      <c r="AI126" s="808"/>
      <c r="AJ126" s="809"/>
      <c r="AK126" s="810" t="s">
        <v>
138</v>
      </c>
      <c r="AL126" s="808"/>
      <c r="AM126" s="808"/>
      <c r="AN126" s="808"/>
      <c r="AO126" s="809"/>
      <c r="AP126" s="852" t="s">
        <v>
439</v>
      </c>
      <c r="AQ126" s="853"/>
      <c r="AR126" s="853"/>
      <c r="AS126" s="853"/>
      <c r="AT126" s="85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2"/>
      <c r="CL126" s="883"/>
      <c r="CM126" s="883"/>
      <c r="CN126" s="883"/>
      <c r="CO126" s="884"/>
      <c r="CP126" s="843" t="s">
        <v>
478</v>
      </c>
      <c r="CQ126" s="780"/>
      <c r="CR126" s="780"/>
      <c r="CS126" s="780"/>
      <c r="CT126" s="780"/>
      <c r="CU126" s="780"/>
      <c r="CV126" s="780"/>
      <c r="CW126" s="780"/>
      <c r="CX126" s="780"/>
      <c r="CY126" s="780"/>
      <c r="CZ126" s="780"/>
      <c r="DA126" s="780"/>
      <c r="DB126" s="780"/>
      <c r="DC126" s="780"/>
      <c r="DD126" s="780"/>
      <c r="DE126" s="780"/>
      <c r="DF126" s="781"/>
      <c r="DG126" s="844" t="s">
        <v>
138</v>
      </c>
      <c r="DH126" s="845"/>
      <c r="DI126" s="845"/>
      <c r="DJ126" s="845"/>
      <c r="DK126" s="845"/>
      <c r="DL126" s="845" t="s">
        <v>
395</v>
      </c>
      <c r="DM126" s="845"/>
      <c r="DN126" s="845"/>
      <c r="DO126" s="845"/>
      <c r="DP126" s="845"/>
      <c r="DQ126" s="845" t="s">
        <v>
439</v>
      </c>
      <c r="DR126" s="845"/>
      <c r="DS126" s="845"/>
      <c r="DT126" s="845"/>
      <c r="DU126" s="845"/>
      <c r="DV126" s="822" t="s">
        <v>
138</v>
      </c>
      <c r="DW126" s="822"/>
      <c r="DX126" s="822"/>
      <c r="DY126" s="822"/>
      <c r="DZ126" s="823"/>
    </row>
    <row r="127" spans="1:130" s="226" customFormat="1" ht="26.25" customHeight="1">
      <c r="A127" s="850"/>
      <c r="B127" s="851"/>
      <c r="C127" s="866" t="s">
        <v>
479</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
439</v>
      </c>
      <c r="AB127" s="808"/>
      <c r="AC127" s="808"/>
      <c r="AD127" s="808"/>
      <c r="AE127" s="809"/>
      <c r="AF127" s="810" t="s">
        <v>
138</v>
      </c>
      <c r="AG127" s="808"/>
      <c r="AH127" s="808"/>
      <c r="AI127" s="808"/>
      <c r="AJ127" s="809"/>
      <c r="AK127" s="810" t="s">
        <v>
138</v>
      </c>
      <c r="AL127" s="808"/>
      <c r="AM127" s="808"/>
      <c r="AN127" s="808"/>
      <c r="AO127" s="809"/>
      <c r="AP127" s="852" t="s">
        <v>
138</v>
      </c>
      <c r="AQ127" s="853"/>
      <c r="AR127" s="853"/>
      <c r="AS127" s="853"/>
      <c r="AT127" s="854"/>
      <c r="AU127" s="228"/>
      <c r="AV127" s="228"/>
      <c r="AW127" s="228"/>
      <c r="AX127" s="869" t="s">
        <v>
480</v>
      </c>
      <c r="AY127" s="840"/>
      <c r="AZ127" s="840"/>
      <c r="BA127" s="840"/>
      <c r="BB127" s="840"/>
      <c r="BC127" s="840"/>
      <c r="BD127" s="840"/>
      <c r="BE127" s="841"/>
      <c r="BF127" s="839" t="s">
        <v>
481</v>
      </c>
      <c r="BG127" s="840"/>
      <c r="BH127" s="840"/>
      <c r="BI127" s="840"/>
      <c r="BJ127" s="840"/>
      <c r="BK127" s="840"/>
      <c r="BL127" s="841"/>
      <c r="BM127" s="839" t="s">
        <v>
482</v>
      </c>
      <c r="BN127" s="840"/>
      <c r="BO127" s="840"/>
      <c r="BP127" s="840"/>
      <c r="BQ127" s="840"/>
      <c r="BR127" s="840"/>
      <c r="BS127" s="841"/>
      <c r="BT127" s="839" t="s">
        <v>
483</v>
      </c>
      <c r="BU127" s="840"/>
      <c r="BV127" s="840"/>
      <c r="BW127" s="840"/>
      <c r="BX127" s="840"/>
      <c r="BY127" s="840"/>
      <c r="BZ127" s="842"/>
      <c r="CA127" s="228"/>
      <c r="CB127" s="228"/>
      <c r="CC127" s="228"/>
      <c r="CD127" s="251"/>
      <c r="CE127" s="251"/>
      <c r="CF127" s="251"/>
      <c r="CG127" s="228"/>
      <c r="CH127" s="228"/>
      <c r="CI127" s="228"/>
      <c r="CJ127" s="250"/>
      <c r="CK127" s="882"/>
      <c r="CL127" s="883"/>
      <c r="CM127" s="883"/>
      <c r="CN127" s="883"/>
      <c r="CO127" s="884"/>
      <c r="CP127" s="843" t="s">
        <v>
484</v>
      </c>
      <c r="CQ127" s="780"/>
      <c r="CR127" s="780"/>
      <c r="CS127" s="780"/>
      <c r="CT127" s="780"/>
      <c r="CU127" s="780"/>
      <c r="CV127" s="780"/>
      <c r="CW127" s="780"/>
      <c r="CX127" s="780"/>
      <c r="CY127" s="780"/>
      <c r="CZ127" s="780"/>
      <c r="DA127" s="780"/>
      <c r="DB127" s="780"/>
      <c r="DC127" s="780"/>
      <c r="DD127" s="780"/>
      <c r="DE127" s="780"/>
      <c r="DF127" s="781"/>
      <c r="DG127" s="844" t="s">
        <v>
138</v>
      </c>
      <c r="DH127" s="845"/>
      <c r="DI127" s="845"/>
      <c r="DJ127" s="845"/>
      <c r="DK127" s="845"/>
      <c r="DL127" s="845" t="s">
        <v>
138</v>
      </c>
      <c r="DM127" s="845"/>
      <c r="DN127" s="845"/>
      <c r="DO127" s="845"/>
      <c r="DP127" s="845"/>
      <c r="DQ127" s="845" t="s">
        <v>
395</v>
      </c>
      <c r="DR127" s="845"/>
      <c r="DS127" s="845"/>
      <c r="DT127" s="845"/>
      <c r="DU127" s="845"/>
      <c r="DV127" s="822" t="s">
        <v>
138</v>
      </c>
      <c r="DW127" s="822"/>
      <c r="DX127" s="822"/>
      <c r="DY127" s="822"/>
      <c r="DZ127" s="823"/>
    </row>
    <row r="128" spans="1:130" s="226" customFormat="1" ht="26.25" customHeight="1" thickBot="1">
      <c r="A128" s="824" t="s">
        <v>
485</v>
      </c>
      <c r="B128" s="825"/>
      <c r="C128" s="825"/>
      <c r="D128" s="825"/>
      <c r="E128" s="825"/>
      <c r="F128" s="825"/>
      <c r="G128" s="825"/>
      <c r="H128" s="825"/>
      <c r="I128" s="825"/>
      <c r="J128" s="825"/>
      <c r="K128" s="825"/>
      <c r="L128" s="825"/>
      <c r="M128" s="825"/>
      <c r="N128" s="825"/>
      <c r="O128" s="825"/>
      <c r="P128" s="825"/>
      <c r="Q128" s="825"/>
      <c r="R128" s="825"/>
      <c r="S128" s="825"/>
      <c r="T128" s="825"/>
      <c r="U128" s="825"/>
      <c r="V128" s="825"/>
      <c r="W128" s="826" t="s">
        <v>
486</v>
      </c>
      <c r="X128" s="826"/>
      <c r="Y128" s="826"/>
      <c r="Z128" s="827"/>
      <c r="AA128" s="828">
        <v>
189131</v>
      </c>
      <c r="AB128" s="829"/>
      <c r="AC128" s="829"/>
      <c r="AD128" s="829"/>
      <c r="AE128" s="830"/>
      <c r="AF128" s="831">
        <v>
195683</v>
      </c>
      <c r="AG128" s="829"/>
      <c r="AH128" s="829"/>
      <c r="AI128" s="829"/>
      <c r="AJ128" s="830"/>
      <c r="AK128" s="831">
        <v>
206581</v>
      </c>
      <c r="AL128" s="829"/>
      <c r="AM128" s="829"/>
      <c r="AN128" s="829"/>
      <c r="AO128" s="830"/>
      <c r="AP128" s="832"/>
      <c r="AQ128" s="833"/>
      <c r="AR128" s="833"/>
      <c r="AS128" s="833"/>
      <c r="AT128" s="834"/>
      <c r="AU128" s="228"/>
      <c r="AV128" s="228"/>
      <c r="AW128" s="228"/>
      <c r="AX128" s="835" t="s">
        <v>
487</v>
      </c>
      <c r="AY128" s="836"/>
      <c r="AZ128" s="836"/>
      <c r="BA128" s="836"/>
      <c r="BB128" s="836"/>
      <c r="BC128" s="836"/>
      <c r="BD128" s="836"/>
      <c r="BE128" s="837"/>
      <c r="BF128" s="814" t="s">
        <v>
138</v>
      </c>
      <c r="BG128" s="815"/>
      <c r="BH128" s="815"/>
      <c r="BI128" s="815"/>
      <c r="BJ128" s="815"/>
      <c r="BK128" s="815"/>
      <c r="BL128" s="838"/>
      <c r="BM128" s="814">
        <v>
15</v>
      </c>
      <c r="BN128" s="815"/>
      <c r="BO128" s="815"/>
      <c r="BP128" s="815"/>
      <c r="BQ128" s="815"/>
      <c r="BR128" s="815"/>
      <c r="BS128" s="838"/>
      <c r="BT128" s="814">
        <v>
20</v>
      </c>
      <c r="BU128" s="815"/>
      <c r="BV128" s="815"/>
      <c r="BW128" s="815"/>
      <c r="BX128" s="815"/>
      <c r="BY128" s="815"/>
      <c r="BZ128" s="816"/>
      <c r="CA128" s="251"/>
      <c r="CB128" s="251"/>
      <c r="CC128" s="251"/>
      <c r="CD128" s="251"/>
      <c r="CE128" s="251"/>
      <c r="CF128" s="251"/>
      <c r="CG128" s="228"/>
      <c r="CH128" s="228"/>
      <c r="CI128" s="228"/>
      <c r="CJ128" s="250"/>
      <c r="CK128" s="885"/>
      <c r="CL128" s="886"/>
      <c r="CM128" s="886"/>
      <c r="CN128" s="886"/>
      <c r="CO128" s="887"/>
      <c r="CP128" s="817" t="s">
        <v>
488</v>
      </c>
      <c r="CQ128" s="758"/>
      <c r="CR128" s="758"/>
      <c r="CS128" s="758"/>
      <c r="CT128" s="758"/>
      <c r="CU128" s="758"/>
      <c r="CV128" s="758"/>
      <c r="CW128" s="758"/>
      <c r="CX128" s="758"/>
      <c r="CY128" s="758"/>
      <c r="CZ128" s="758"/>
      <c r="DA128" s="758"/>
      <c r="DB128" s="758"/>
      <c r="DC128" s="758"/>
      <c r="DD128" s="758"/>
      <c r="DE128" s="758"/>
      <c r="DF128" s="759"/>
      <c r="DG128" s="818" t="s">
        <v>
138</v>
      </c>
      <c r="DH128" s="819"/>
      <c r="DI128" s="819"/>
      <c r="DJ128" s="819"/>
      <c r="DK128" s="819"/>
      <c r="DL128" s="819">
        <v>
686</v>
      </c>
      <c r="DM128" s="819"/>
      <c r="DN128" s="819"/>
      <c r="DO128" s="819"/>
      <c r="DP128" s="819"/>
      <c r="DQ128" s="819" t="s">
        <v>
395</v>
      </c>
      <c r="DR128" s="819"/>
      <c r="DS128" s="819"/>
      <c r="DT128" s="819"/>
      <c r="DU128" s="819"/>
      <c r="DV128" s="820" t="s">
        <v>
138</v>
      </c>
      <c r="DW128" s="820"/>
      <c r="DX128" s="820"/>
      <c r="DY128" s="820"/>
      <c r="DZ128" s="821"/>
    </row>
    <row r="129" spans="1:131" s="226" customFormat="1" ht="26.25" customHeight="1">
      <c r="A129" s="802" t="s">
        <v>
108</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
489</v>
      </c>
      <c r="X129" s="805"/>
      <c r="Y129" s="805"/>
      <c r="Z129" s="806"/>
      <c r="AA129" s="807">
        <v>
4194718</v>
      </c>
      <c r="AB129" s="808"/>
      <c r="AC129" s="808"/>
      <c r="AD129" s="808"/>
      <c r="AE129" s="809"/>
      <c r="AF129" s="810">
        <v>
4392843</v>
      </c>
      <c r="AG129" s="808"/>
      <c r="AH129" s="808"/>
      <c r="AI129" s="808"/>
      <c r="AJ129" s="809"/>
      <c r="AK129" s="810">
        <v>
4578900</v>
      </c>
      <c r="AL129" s="808"/>
      <c r="AM129" s="808"/>
      <c r="AN129" s="808"/>
      <c r="AO129" s="809"/>
      <c r="AP129" s="811"/>
      <c r="AQ129" s="812"/>
      <c r="AR129" s="812"/>
      <c r="AS129" s="812"/>
      <c r="AT129" s="813"/>
      <c r="AU129" s="229"/>
      <c r="AV129" s="229"/>
      <c r="AW129" s="229"/>
      <c r="AX129" s="779" t="s">
        <v>
490</v>
      </c>
      <c r="AY129" s="780"/>
      <c r="AZ129" s="780"/>
      <c r="BA129" s="780"/>
      <c r="BB129" s="780"/>
      <c r="BC129" s="780"/>
      <c r="BD129" s="780"/>
      <c r="BE129" s="781"/>
      <c r="BF129" s="798" t="s">
        <v>
138</v>
      </c>
      <c r="BG129" s="799"/>
      <c r="BH129" s="799"/>
      <c r="BI129" s="799"/>
      <c r="BJ129" s="799"/>
      <c r="BK129" s="799"/>
      <c r="BL129" s="800"/>
      <c r="BM129" s="798">
        <v>
20</v>
      </c>
      <c r="BN129" s="799"/>
      <c r="BO129" s="799"/>
      <c r="BP129" s="799"/>
      <c r="BQ129" s="799"/>
      <c r="BR129" s="799"/>
      <c r="BS129" s="800"/>
      <c r="BT129" s="798">
        <v>
30</v>
      </c>
      <c r="BU129" s="799"/>
      <c r="BV129" s="799"/>
      <c r="BW129" s="799"/>
      <c r="BX129" s="799"/>
      <c r="BY129" s="799"/>
      <c r="BZ129" s="8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802" t="s">
        <v>
491</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
492</v>
      </c>
      <c r="X130" s="805"/>
      <c r="Y130" s="805"/>
      <c r="Z130" s="806"/>
      <c r="AA130" s="807">
        <v>
580691</v>
      </c>
      <c r="AB130" s="808"/>
      <c r="AC130" s="808"/>
      <c r="AD130" s="808"/>
      <c r="AE130" s="809"/>
      <c r="AF130" s="810">
        <v>
584019</v>
      </c>
      <c r="AG130" s="808"/>
      <c r="AH130" s="808"/>
      <c r="AI130" s="808"/>
      <c r="AJ130" s="809"/>
      <c r="AK130" s="810">
        <v>
576143</v>
      </c>
      <c r="AL130" s="808"/>
      <c r="AM130" s="808"/>
      <c r="AN130" s="808"/>
      <c r="AO130" s="809"/>
      <c r="AP130" s="811"/>
      <c r="AQ130" s="812"/>
      <c r="AR130" s="812"/>
      <c r="AS130" s="812"/>
      <c r="AT130" s="813"/>
      <c r="AU130" s="229"/>
      <c r="AV130" s="229"/>
      <c r="AW130" s="229"/>
      <c r="AX130" s="779" t="s">
        <v>
493</v>
      </c>
      <c r="AY130" s="780"/>
      <c r="AZ130" s="780"/>
      <c r="BA130" s="780"/>
      <c r="BB130" s="780"/>
      <c r="BC130" s="780"/>
      <c r="BD130" s="780"/>
      <c r="BE130" s="781"/>
      <c r="BF130" s="782">
        <v>
6.4</v>
      </c>
      <c r="BG130" s="783"/>
      <c r="BH130" s="783"/>
      <c r="BI130" s="783"/>
      <c r="BJ130" s="783"/>
      <c r="BK130" s="783"/>
      <c r="BL130" s="784"/>
      <c r="BM130" s="782">
        <v>
25</v>
      </c>
      <c r="BN130" s="783"/>
      <c r="BO130" s="783"/>
      <c r="BP130" s="783"/>
      <c r="BQ130" s="783"/>
      <c r="BR130" s="783"/>
      <c r="BS130" s="784"/>
      <c r="BT130" s="782">
        <v>
35</v>
      </c>
      <c r="BU130" s="783"/>
      <c r="BV130" s="783"/>
      <c r="BW130" s="783"/>
      <c r="BX130" s="783"/>
      <c r="BY130" s="783"/>
      <c r="BZ130" s="785"/>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
494</v>
      </c>
      <c r="X131" s="789"/>
      <c r="Y131" s="789"/>
      <c r="Z131" s="790"/>
      <c r="AA131" s="791">
        <v>
3614027</v>
      </c>
      <c r="AB131" s="792"/>
      <c r="AC131" s="792"/>
      <c r="AD131" s="792"/>
      <c r="AE131" s="793"/>
      <c r="AF131" s="794">
        <v>
3808824</v>
      </c>
      <c r="AG131" s="792"/>
      <c r="AH131" s="792"/>
      <c r="AI131" s="792"/>
      <c r="AJ131" s="793"/>
      <c r="AK131" s="794">
        <v>
4002757</v>
      </c>
      <c r="AL131" s="792"/>
      <c r="AM131" s="792"/>
      <c r="AN131" s="792"/>
      <c r="AO131" s="793"/>
      <c r="AP131" s="795"/>
      <c r="AQ131" s="796"/>
      <c r="AR131" s="796"/>
      <c r="AS131" s="796"/>
      <c r="AT131" s="797"/>
      <c r="AU131" s="229"/>
      <c r="AV131" s="229"/>
      <c r="AW131" s="229"/>
      <c r="AX131" s="757" t="s">
        <v>
495</v>
      </c>
      <c r="AY131" s="758"/>
      <c r="AZ131" s="758"/>
      <c r="BA131" s="758"/>
      <c r="BB131" s="758"/>
      <c r="BC131" s="758"/>
      <c r="BD131" s="758"/>
      <c r="BE131" s="759"/>
      <c r="BF131" s="760">
        <v>
82.9</v>
      </c>
      <c r="BG131" s="761"/>
      <c r="BH131" s="761"/>
      <c r="BI131" s="761"/>
      <c r="BJ131" s="761"/>
      <c r="BK131" s="761"/>
      <c r="BL131" s="762"/>
      <c r="BM131" s="760">
        <v>
350</v>
      </c>
      <c r="BN131" s="761"/>
      <c r="BO131" s="761"/>
      <c r="BP131" s="761"/>
      <c r="BQ131" s="761"/>
      <c r="BR131" s="761"/>
      <c r="BS131" s="762"/>
      <c r="BT131" s="763"/>
      <c r="BU131" s="764"/>
      <c r="BV131" s="764"/>
      <c r="BW131" s="764"/>
      <c r="BX131" s="764"/>
      <c r="BY131" s="764"/>
      <c r="BZ131" s="76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766" t="s">
        <v>
496</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
497</v>
      </c>
      <c r="W132" s="770"/>
      <c r="X132" s="770"/>
      <c r="Y132" s="770"/>
      <c r="Z132" s="771"/>
      <c r="AA132" s="772">
        <v>
6.6973766379999997</v>
      </c>
      <c r="AB132" s="773"/>
      <c r="AC132" s="773"/>
      <c r="AD132" s="773"/>
      <c r="AE132" s="774"/>
      <c r="AF132" s="775">
        <v>
6.7893397020000004</v>
      </c>
      <c r="AG132" s="773"/>
      <c r="AH132" s="773"/>
      <c r="AI132" s="773"/>
      <c r="AJ132" s="774"/>
      <c r="AK132" s="775">
        <v>
5.9675368750000004</v>
      </c>
      <c r="AL132" s="773"/>
      <c r="AM132" s="773"/>
      <c r="AN132" s="773"/>
      <c r="AO132" s="774"/>
      <c r="AP132" s="776"/>
      <c r="AQ132" s="777"/>
      <c r="AR132" s="777"/>
      <c r="AS132" s="777"/>
      <c r="AT132" s="77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
498</v>
      </c>
      <c r="W133" s="749"/>
      <c r="X133" s="749"/>
      <c r="Y133" s="749"/>
      <c r="Z133" s="750"/>
      <c r="AA133" s="751">
        <v>
5.7</v>
      </c>
      <c r="AB133" s="752"/>
      <c r="AC133" s="752"/>
      <c r="AD133" s="752"/>
      <c r="AE133" s="753"/>
      <c r="AF133" s="751">
        <v>
6.5</v>
      </c>
      <c r="AG133" s="752"/>
      <c r="AH133" s="752"/>
      <c r="AI133" s="752"/>
      <c r="AJ133" s="753"/>
      <c r="AK133" s="751">
        <v>
6.4</v>
      </c>
      <c r="AL133" s="752"/>
      <c r="AM133" s="752"/>
      <c r="AN133" s="752"/>
      <c r="AO133" s="753"/>
      <c r="AP133" s="754"/>
      <c r="AQ133" s="755"/>
      <c r="AR133" s="755"/>
      <c r="AS133" s="755"/>
      <c r="AT133" s="75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EfplPADMIyMfcbDEDhxQB2naLCNWiLMa1FB7DMz001L84XIxrP39baFa3jalZF4+0CqBicSSXH9cCxgfKAgcg==" saltValue="k6lK5qNRogbwTokg7rkSt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A10" zoomScale="80" zoomScaleNormal="85" zoomScaleSheetLayoutView="80" workbookViewId="0">
      <selection activeCell="AY24" sqref="AY24"/>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
499</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64" zoomScale="80" zoomScaleNormal="80" zoomScaleSheetLayoutView="55" workbookViewId="0">
      <selection activeCell="CJ89" sqref="CJ89"/>
    </sheetView>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UQz6nrzRagCBbaG0ApttN3CVk91/9d3HplLbFplIxuBEZMlf1mF58oCPHFbr6SEJFz+Y+Q9Pes+vPwIW7ezuLw==" saltValue="xnMMHnTr0r+nvZNBCvTASA=="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T74" sqref="AT74"/>
    </sheetView>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
500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
501</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
502</v>
      </c>
      <c r="AP7" s="268"/>
      <c r="AQ7" s="269" t="s">
        <v>
503</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
504</v>
      </c>
      <c r="AQ8" s="275" t="s">
        <v>
505</v>
      </c>
      <c r="AR8" s="276" t="s">
        <v>
506</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8" t="s">
        <v>
507</v>
      </c>
      <c r="AL9" s="1159"/>
      <c r="AM9" s="1159"/>
      <c r="AN9" s="1160"/>
      <c r="AO9" s="277">
        <v>
1779138</v>
      </c>
      <c r="AP9" s="277">
        <v>
110547</v>
      </c>
      <c r="AQ9" s="278">
        <v>
91900</v>
      </c>
      <c r="AR9" s="279">
        <v>
20.3</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8" t="s">
        <v>
508</v>
      </c>
      <c r="AL10" s="1159"/>
      <c r="AM10" s="1159"/>
      <c r="AN10" s="1160"/>
      <c r="AO10" s="280">
        <v>
58846</v>
      </c>
      <c r="AP10" s="280">
        <v>
3656</v>
      </c>
      <c r="AQ10" s="281">
        <v>
11848</v>
      </c>
      <c r="AR10" s="282">
        <v>
-69.099999999999994</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8" t="s">
        <v>
509</v>
      </c>
      <c r="AL11" s="1159"/>
      <c r="AM11" s="1159"/>
      <c r="AN11" s="1160"/>
      <c r="AO11" s="280" t="s">
        <v>
510</v>
      </c>
      <c r="AP11" s="280" t="s">
        <v>
510</v>
      </c>
      <c r="AQ11" s="281">
        <v>
323</v>
      </c>
      <c r="AR11" s="282" t="s">
        <v>
510</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8" t="s">
        <v>
511</v>
      </c>
      <c r="AL12" s="1159"/>
      <c r="AM12" s="1159"/>
      <c r="AN12" s="1160"/>
      <c r="AO12" s="280" t="s">
        <v>
510</v>
      </c>
      <c r="AP12" s="280" t="s">
        <v>
510</v>
      </c>
      <c r="AQ12" s="281">
        <v>
21</v>
      </c>
      <c r="AR12" s="282" t="s">
        <v>
510</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8" t="s">
        <v>
512</v>
      </c>
      <c r="AL13" s="1159"/>
      <c r="AM13" s="1159"/>
      <c r="AN13" s="1160"/>
      <c r="AO13" s="280">
        <v>
75066</v>
      </c>
      <c r="AP13" s="280">
        <v>
4664</v>
      </c>
      <c r="AQ13" s="281">
        <v>
3646</v>
      </c>
      <c r="AR13" s="282">
        <v>
27.9</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8" t="s">
        <v>
513</v>
      </c>
      <c r="AL14" s="1159"/>
      <c r="AM14" s="1159"/>
      <c r="AN14" s="1160"/>
      <c r="AO14" s="280">
        <v>
21219</v>
      </c>
      <c r="AP14" s="280">
        <v>
1318</v>
      </c>
      <c r="AQ14" s="281">
        <v>
1700</v>
      </c>
      <c r="AR14" s="282">
        <v>
-22.5</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1" t="s">
        <v>
514</v>
      </c>
      <c r="AL15" s="1162"/>
      <c r="AM15" s="1162"/>
      <c r="AN15" s="1163"/>
      <c r="AO15" s="280">
        <v>
-107441</v>
      </c>
      <c r="AP15" s="280">
        <v>
-6676</v>
      </c>
      <c r="AQ15" s="281">
        <v>
-7027</v>
      </c>
      <c r="AR15" s="282">
        <v>
-5</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1" t="s">
        <v>
190</v>
      </c>
      <c r="AL16" s="1162"/>
      <c r="AM16" s="1162"/>
      <c r="AN16" s="1163"/>
      <c r="AO16" s="280">
        <v>
1826828</v>
      </c>
      <c r="AP16" s="280">
        <v>
113510</v>
      </c>
      <c r="AQ16" s="281">
        <v>
102411</v>
      </c>
      <c r="AR16" s="282">
        <v>
10.8</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
515</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
516</v>
      </c>
      <c r="AP20" s="289" t="s">
        <v>
517</v>
      </c>
      <c r="AQ20" s="290" t="s">
        <v>
518</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4" t="s">
        <v>
519</v>
      </c>
      <c r="AL21" s="1165"/>
      <c r="AM21" s="1165"/>
      <c r="AN21" s="1166"/>
      <c r="AO21" s="293">
        <v>
12.68</v>
      </c>
      <c r="AP21" s="294">
        <v>
9.23</v>
      </c>
      <c r="AQ21" s="295">
        <v>
3.45</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4" t="s">
        <v>
520</v>
      </c>
      <c r="AL22" s="1165"/>
      <c r="AM22" s="1165"/>
      <c r="AN22" s="1166"/>
      <c r="AO22" s="298">
        <v>
96.9</v>
      </c>
      <c r="AP22" s="299">
        <v>
96.8</v>
      </c>
      <c r="AQ22" s="300">
        <v>
0.1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57" t="s">
        <v>
521</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63"/>
    </row>
    <row r="27" spans="1:46">
      <c r="A27" s="305"/>
      <c r="AO27" s="258"/>
      <c r="AP27" s="258"/>
      <c r="AQ27" s="258"/>
      <c r="AR27" s="258"/>
      <c r="AS27" s="258"/>
      <c r="AT27" s="258"/>
    </row>
    <row r="28" spans="1:46" ht="17.25">
      <c r="A28" s="259" t="s">
        <v>
522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
523</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
502</v>
      </c>
      <c r="AP30" s="268"/>
      <c r="AQ30" s="269" t="s">
        <v>
503</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
504</v>
      </c>
      <c r="AQ31" s="275" t="s">
        <v>
505</v>
      </c>
      <c r="AR31" s="276" t="s">
        <v>
506</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8" t="s">
        <v>
524</v>
      </c>
      <c r="AL32" s="1149"/>
      <c r="AM32" s="1149"/>
      <c r="AN32" s="1150"/>
      <c r="AO32" s="308">
        <v>
777715</v>
      </c>
      <c r="AP32" s="308">
        <v>
48323</v>
      </c>
      <c r="AQ32" s="309">
        <v>
50517</v>
      </c>
      <c r="AR32" s="310">
        <v>
-4.3</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8" t="s">
        <v>
525</v>
      </c>
      <c r="AL33" s="1149"/>
      <c r="AM33" s="1149"/>
      <c r="AN33" s="1150"/>
      <c r="AO33" s="308" t="s">
        <v>
510</v>
      </c>
      <c r="AP33" s="308" t="s">
        <v>
510</v>
      </c>
      <c r="AQ33" s="309" t="s">
        <v>
510</v>
      </c>
      <c r="AR33" s="310" t="s">
        <v>
510</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8" t="s">
        <v>
526</v>
      </c>
      <c r="AL34" s="1149"/>
      <c r="AM34" s="1149"/>
      <c r="AN34" s="1150"/>
      <c r="AO34" s="308" t="s">
        <v>
510</v>
      </c>
      <c r="AP34" s="308" t="s">
        <v>
510</v>
      </c>
      <c r="AQ34" s="309">
        <v>
23</v>
      </c>
      <c r="AR34" s="310" t="s">
        <v>
510</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8" t="s">
        <v>
527</v>
      </c>
      <c r="AL35" s="1149"/>
      <c r="AM35" s="1149"/>
      <c r="AN35" s="1150"/>
      <c r="AO35" s="308">
        <v>
243873</v>
      </c>
      <c r="AP35" s="308">
        <v>
15153</v>
      </c>
      <c r="AQ35" s="309">
        <v>
15430</v>
      </c>
      <c r="AR35" s="310">
        <v>
-1.8</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8" t="s">
        <v>
528</v>
      </c>
      <c r="AL36" s="1149"/>
      <c r="AM36" s="1149"/>
      <c r="AN36" s="1150"/>
      <c r="AO36" s="308">
        <v>
2</v>
      </c>
      <c r="AP36" s="308">
        <v>
0</v>
      </c>
      <c r="AQ36" s="309">
        <v>
2664</v>
      </c>
      <c r="AR36" s="310">
        <v>
-100</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8" t="s">
        <v>
529</v>
      </c>
      <c r="AL37" s="1149"/>
      <c r="AM37" s="1149"/>
      <c r="AN37" s="1150"/>
      <c r="AO37" s="308" t="s">
        <v>
510</v>
      </c>
      <c r="AP37" s="308" t="s">
        <v>
510</v>
      </c>
      <c r="AQ37" s="309">
        <v>
451</v>
      </c>
      <c r="AR37" s="310" t="s">
        <v>
510</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1" t="s">
        <v>
530</v>
      </c>
      <c r="AL38" s="1152"/>
      <c r="AM38" s="1152"/>
      <c r="AN38" s="1153"/>
      <c r="AO38" s="311" t="s">
        <v>
510</v>
      </c>
      <c r="AP38" s="311" t="s">
        <v>
510</v>
      </c>
      <c r="AQ38" s="312">
        <v>
4</v>
      </c>
      <c r="AR38" s="300" t="s">
        <v>
510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1" t="s">
        <v>
531</v>
      </c>
      <c r="AL39" s="1152"/>
      <c r="AM39" s="1152"/>
      <c r="AN39" s="1153"/>
      <c r="AO39" s="308">
        <v>
-206581</v>
      </c>
      <c r="AP39" s="308">
        <v>
-12836</v>
      </c>
      <c r="AQ39" s="309">
        <v>
-3528</v>
      </c>
      <c r="AR39" s="310">
        <v>
263.8</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8" t="s">
        <v>
532</v>
      </c>
      <c r="AL40" s="1149"/>
      <c r="AM40" s="1149"/>
      <c r="AN40" s="1150"/>
      <c r="AO40" s="308">
        <v>
-576143</v>
      </c>
      <c r="AP40" s="308">
        <v>
-35799</v>
      </c>
      <c r="AQ40" s="309">
        <v>
-45748</v>
      </c>
      <c r="AR40" s="310">
        <v>
-21.7</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4" t="s">
        <v>
299</v>
      </c>
      <c r="AL41" s="1155"/>
      <c r="AM41" s="1155"/>
      <c r="AN41" s="1156"/>
      <c r="AO41" s="308">
        <v>
238866</v>
      </c>
      <c r="AP41" s="308">
        <v>
14842</v>
      </c>
      <c r="AQ41" s="309">
        <v>
19813</v>
      </c>
      <c r="AR41" s="310">
        <v>
-25.1</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
533</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
534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
535</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1" t="s">
        <v>
502</v>
      </c>
      <c r="AN49" s="1143" t="s">
        <v>
536</v>
      </c>
      <c r="AO49" s="1144"/>
      <c r="AP49" s="1144"/>
      <c r="AQ49" s="1144"/>
      <c r="AR49" s="1145"/>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2"/>
      <c r="AN50" s="324" t="s">
        <v>
537</v>
      </c>
      <c r="AO50" s="325" t="s">
        <v>
538</v>
      </c>
      <c r="AP50" s="326" t="s">
        <v>
539</v>
      </c>
      <c r="AQ50" s="327" t="s">
        <v>
540</v>
      </c>
      <c r="AR50" s="328" t="s">
        <v>
541</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
542</v>
      </c>
      <c r="AL51" s="321"/>
      <c r="AM51" s="329">
        <v>
1837329</v>
      </c>
      <c r="AN51" s="330">
        <v>
106803</v>
      </c>
      <c r="AO51" s="331">
        <v>
-15.7</v>
      </c>
      <c r="AP51" s="332">
        <v>
67343</v>
      </c>
      <c r="AQ51" s="333">
        <v>
0.1</v>
      </c>
      <c r="AR51" s="334">
        <v>
-15.8</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
543</v>
      </c>
      <c r="AM52" s="337">
        <v>
323647</v>
      </c>
      <c r="AN52" s="338">
        <v>
18813</v>
      </c>
      <c r="AO52" s="339">
        <v>
-25.3</v>
      </c>
      <c r="AP52" s="340">
        <v>
32865</v>
      </c>
      <c r="AQ52" s="341">
        <v>
-6.3</v>
      </c>
      <c r="AR52" s="342">
        <v>
-19</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
544</v>
      </c>
      <c r="AL53" s="321"/>
      <c r="AM53" s="329">
        <v>
1036826</v>
      </c>
      <c r="AN53" s="330">
        <v>
61300</v>
      </c>
      <c r="AO53" s="331">
        <v>
-42.6</v>
      </c>
      <c r="AP53" s="332">
        <v>
73475</v>
      </c>
      <c r="AQ53" s="333">
        <v>
9.1</v>
      </c>
      <c r="AR53" s="334">
        <v>
-51.7</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
543</v>
      </c>
      <c r="AM54" s="337">
        <v>
381908</v>
      </c>
      <c r="AN54" s="338">
        <v>
22579</v>
      </c>
      <c r="AO54" s="339">
        <v>
20</v>
      </c>
      <c r="AP54" s="340">
        <v>
43072</v>
      </c>
      <c r="AQ54" s="341">
        <v>
31.1</v>
      </c>
      <c r="AR54" s="342">
        <v>
-11.1</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
545</v>
      </c>
      <c r="AL55" s="321"/>
      <c r="AM55" s="329">
        <v>
999693</v>
      </c>
      <c r="AN55" s="330">
        <v>
59819</v>
      </c>
      <c r="AO55" s="331">
        <v>
-2.4</v>
      </c>
      <c r="AP55" s="332">
        <v>
87464</v>
      </c>
      <c r="AQ55" s="333">
        <v>
19</v>
      </c>
      <c r="AR55" s="334">
        <v>
-21.4</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
543</v>
      </c>
      <c r="AM56" s="337">
        <v>
279432</v>
      </c>
      <c r="AN56" s="338">
        <v>
16720</v>
      </c>
      <c r="AO56" s="339">
        <v>
-25.9</v>
      </c>
      <c r="AP56" s="340">
        <v>
47479</v>
      </c>
      <c r="AQ56" s="341">
        <v>
10.199999999999999</v>
      </c>
      <c r="AR56" s="342">
        <v>
-36.1</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
546</v>
      </c>
      <c r="AL57" s="321"/>
      <c r="AM57" s="329">
        <v>
1411031</v>
      </c>
      <c r="AN57" s="330">
        <v>
85704</v>
      </c>
      <c r="AO57" s="331">
        <v>
43.3</v>
      </c>
      <c r="AP57" s="332">
        <v>
96248</v>
      </c>
      <c r="AQ57" s="333">
        <v>
10</v>
      </c>
      <c r="AR57" s="334">
        <v>
33.299999999999997</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
543</v>
      </c>
      <c r="AM58" s="337">
        <v>
350402</v>
      </c>
      <c r="AN58" s="338">
        <v>
21283</v>
      </c>
      <c r="AO58" s="339">
        <v>
27.3</v>
      </c>
      <c r="AP58" s="340">
        <v>
55768</v>
      </c>
      <c r="AQ58" s="341">
        <v>
17.5</v>
      </c>
      <c r="AR58" s="342">
        <v>
9.8000000000000007</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
547</v>
      </c>
      <c r="AL59" s="321"/>
      <c r="AM59" s="329">
        <v>
800812</v>
      </c>
      <c r="AN59" s="330">
        <v>
49758</v>
      </c>
      <c r="AO59" s="331">
        <v>
-41.9</v>
      </c>
      <c r="AP59" s="332">
        <v>
76413</v>
      </c>
      <c r="AQ59" s="333">
        <v>
-20.6</v>
      </c>
      <c r="AR59" s="334">
        <v>
-21.3</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
543</v>
      </c>
      <c r="AM60" s="337">
        <v>
207491</v>
      </c>
      <c r="AN60" s="338">
        <v>
12892</v>
      </c>
      <c r="AO60" s="339">
        <v>
-39.4</v>
      </c>
      <c r="AP60" s="340">
        <v>
39658</v>
      </c>
      <c r="AQ60" s="341">
        <v>
-28.9</v>
      </c>
      <c r="AR60" s="342">
        <v>
-10.5</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
548</v>
      </c>
      <c r="AL61" s="343"/>
      <c r="AM61" s="344">
        <v>
1217138</v>
      </c>
      <c r="AN61" s="345">
        <v>
72677</v>
      </c>
      <c r="AO61" s="346">
        <v>
-11.9</v>
      </c>
      <c r="AP61" s="347">
        <v>
80189</v>
      </c>
      <c r="AQ61" s="348">
        <v>
3.5</v>
      </c>
      <c r="AR61" s="334">
        <v>
-15.4</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
543</v>
      </c>
      <c r="AM62" s="337">
        <v>
308576</v>
      </c>
      <c r="AN62" s="338">
        <v>
18457</v>
      </c>
      <c r="AO62" s="339">
        <v>
-8.6999999999999993</v>
      </c>
      <c r="AP62" s="340">
        <v>
43768</v>
      </c>
      <c r="AQ62" s="341">
        <v>
4.7</v>
      </c>
      <c r="AR62" s="342">
        <v>
-13.4</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Su4oaZsWeqhohkRHt5pReb1k2jwpk3HOrjleXFa4lI6X3zVdSodv3BEbdHmRtwLXyTtSZ/ObhLtGfZuNeXS5zQ==" saltValue="k6ByOvFPgYJWJsd8974s0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80" zoomScaleNormal="80" zoomScaleSheetLayoutView="55" workbookViewId="0">
      <selection activeCell="AT74" sqref="AT74"/>
    </sheetView>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
550</v>
      </c>
    </row>
    <row r="120" spans="125:125" ht="13.5" hidden="1" customHeight="1"/>
    <row r="121" spans="125:125" ht="13.5" hidden="1" customHeight="1">
      <c r="DU121" s="255"/>
    </row>
  </sheetData>
  <sheetProtection algorithmName="SHA-512" hashValue="elsquL+XivB9dFEZ7i2Y/JRUBfRqcLAXwZh1dr5wo0077TduNMCz7Ol00Y9Y3Kf6FIyOOIwEQ0ZjD5sUbTBVGA==" saltValue="WTaIA+5qtLs8n1pQeez7N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Normal="100" zoomScaleSheetLayoutView="55" workbookViewId="0">
      <selection activeCell="AT74" sqref="AT74"/>
    </sheetView>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
551</v>
      </c>
    </row>
  </sheetData>
  <sheetProtection algorithmName="SHA-512" hashValue="BZTqaZrE7B4pkD6nlrwcFtVKGs/yuxo/Rb+7BZ8WloFuby2wDM33XpP+wxV9MtnqoKrsG2irqBooJ+kZ1JNKPw==" saltValue="phAr89J/WINWrFZU+Klm4g=="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40" zoomScaleSheetLayoutView="100" workbookViewId="0">
      <selection activeCell="AT74" sqref="AT7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
0</v>
      </c>
    </row>
    <row r="46" spans="2:10" ht="29.25" customHeight="1" thickBot="1">
      <c r="B46" s="4" t="s">
        <v>
1</v>
      </c>
      <c r="C46" s="5"/>
      <c r="D46" s="5"/>
      <c r="E46" s="6" t="s">
        <v>
2</v>
      </c>
      <c r="F46" s="7" t="s">
        <v>
552</v>
      </c>
      <c r="G46" s="8" t="s">
        <v>
553</v>
      </c>
      <c r="H46" s="8" t="s">
        <v>
554</v>
      </c>
      <c r="I46" s="8" t="s">
        <v>
555</v>
      </c>
      <c r="J46" s="9" t="s">
        <v>
556</v>
      </c>
    </row>
    <row r="47" spans="2:10" ht="57.75" customHeight="1">
      <c r="B47" s="10"/>
      <c r="C47" s="1167" t="s">
        <v>
3</v>
      </c>
      <c r="D47" s="1167"/>
      <c r="E47" s="1168"/>
      <c r="F47" s="11">
        <v>
10.57</v>
      </c>
      <c r="G47" s="12">
        <v>
11.13</v>
      </c>
      <c r="H47" s="12">
        <v>
11.19</v>
      </c>
      <c r="I47" s="12">
        <v>
10.69</v>
      </c>
      <c r="J47" s="13">
        <v>
10.25</v>
      </c>
    </row>
    <row r="48" spans="2:10" ht="57.75" customHeight="1">
      <c r="B48" s="14"/>
      <c r="C48" s="1169" t="s">
        <v>
4</v>
      </c>
      <c r="D48" s="1169"/>
      <c r="E48" s="1170"/>
      <c r="F48" s="15">
        <v>
13.73</v>
      </c>
      <c r="G48" s="16">
        <v>
10.7</v>
      </c>
      <c r="H48" s="16">
        <v>
5.67</v>
      </c>
      <c r="I48" s="16">
        <v>
10.78</v>
      </c>
      <c r="J48" s="17">
        <v>
14.97</v>
      </c>
    </row>
    <row r="49" spans="2:10" ht="57.75" customHeight="1" thickBot="1">
      <c r="B49" s="18"/>
      <c r="C49" s="1171" t="s">
        <v>
5</v>
      </c>
      <c r="D49" s="1171"/>
      <c r="E49" s="1172"/>
      <c r="F49" s="19">
        <v>
2.23</v>
      </c>
      <c r="G49" s="20" t="s">
        <v>
557</v>
      </c>
      <c r="H49" s="20" t="s">
        <v>
558</v>
      </c>
      <c r="I49" s="20">
        <v>
2.99</v>
      </c>
      <c r="J49" s="21">
        <v>
4.63</v>
      </c>
    </row>
    <row r="50" spans="2:10"/>
  </sheetData>
  <sheetProtection algorithmName="SHA-512" hashValue="M/gOS7X53q8180z5Of1lfd2wB4xsOY7InPnnrYVuOXYMalG7q4ArF6nOC1wUFZ+5PgdQlLipszpPIzzLHfvkaQ==" saltValue="ouRqal9AJ+yBAejpnnsSR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SheetLayoutView="100" workbookViewId="0">
      <selection activeCell="AT74" sqref="AT74"/>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
6</v>
      </c>
      <c r="K32" s="22"/>
      <c r="L32" s="22"/>
      <c r="M32" s="22"/>
      <c r="N32" s="22"/>
      <c r="O32" s="22"/>
      <c r="P32" s="22"/>
    </row>
    <row r="33" spans="1:16" ht="39" customHeight="1" thickBot="1">
      <c r="A33" s="22"/>
      <c r="B33" s="25" t="s">
        <v>
7</v>
      </c>
      <c r="C33" s="26"/>
      <c r="D33" s="26"/>
      <c r="E33" s="27" t="s">
        <v>
2</v>
      </c>
      <c r="F33" s="28" t="s">
        <v>
552</v>
      </c>
      <c r="G33" s="29" t="s">
        <v>
553</v>
      </c>
      <c r="H33" s="29" t="s">
        <v>
554</v>
      </c>
      <c r="I33" s="29" t="s">
        <v>
555</v>
      </c>
      <c r="J33" s="30" t="s">
        <v>
556</v>
      </c>
      <c r="K33" s="22"/>
      <c r="L33" s="22"/>
      <c r="M33" s="22"/>
      <c r="N33" s="22"/>
      <c r="O33" s="22"/>
      <c r="P33" s="22"/>
    </row>
    <row r="34" spans="1:16" ht="39" customHeight="1">
      <c r="A34" s="22"/>
      <c r="B34" s="31"/>
      <c r="C34" s="1179" t="s">
        <v>
559</v>
      </c>
      <c r="D34" s="1179"/>
      <c r="E34" s="1180"/>
      <c r="F34" s="32">
        <v>
13.54</v>
      </c>
      <c r="G34" s="33">
        <v>
10.61</v>
      </c>
      <c r="H34" s="33">
        <v>
5.56</v>
      </c>
      <c r="I34" s="33">
        <v>
10.62</v>
      </c>
      <c r="J34" s="34">
        <v>
14.8</v>
      </c>
      <c r="K34" s="22"/>
      <c r="L34" s="22"/>
      <c r="M34" s="22"/>
      <c r="N34" s="22"/>
      <c r="O34" s="22"/>
      <c r="P34" s="22"/>
    </row>
    <row r="35" spans="1:16" ht="39" customHeight="1">
      <c r="A35" s="22"/>
      <c r="B35" s="35"/>
      <c r="C35" s="1173" t="s">
        <v>
560</v>
      </c>
      <c r="D35" s="1174"/>
      <c r="E35" s="1175"/>
      <c r="F35" s="36">
        <v>
9.14</v>
      </c>
      <c r="G35" s="37">
        <v>
8.3800000000000008</v>
      </c>
      <c r="H35" s="37">
        <v>
7.65</v>
      </c>
      <c r="I35" s="37">
        <v>
6.58</v>
      </c>
      <c r="J35" s="38">
        <v>
4.49</v>
      </c>
      <c r="K35" s="22"/>
      <c r="L35" s="22"/>
      <c r="M35" s="22"/>
      <c r="N35" s="22"/>
      <c r="O35" s="22"/>
      <c r="P35" s="22"/>
    </row>
    <row r="36" spans="1:16" ht="39" customHeight="1">
      <c r="A36" s="22"/>
      <c r="B36" s="35"/>
      <c r="C36" s="1173" t="s">
        <v>
561</v>
      </c>
      <c r="D36" s="1174"/>
      <c r="E36" s="1175"/>
      <c r="F36" s="36">
        <v>
1.21</v>
      </c>
      <c r="G36" s="37">
        <v>
0.79</v>
      </c>
      <c r="H36" s="37">
        <v>
0.78</v>
      </c>
      <c r="I36" s="37">
        <v>
1.4</v>
      </c>
      <c r="J36" s="38">
        <v>
1.28</v>
      </c>
      <c r="K36" s="22"/>
      <c r="L36" s="22"/>
      <c r="M36" s="22"/>
      <c r="N36" s="22"/>
      <c r="O36" s="22"/>
      <c r="P36" s="22"/>
    </row>
    <row r="37" spans="1:16" ht="39" customHeight="1">
      <c r="A37" s="22"/>
      <c r="B37" s="35"/>
      <c r="C37" s="1173" t="s">
        <v>
562</v>
      </c>
      <c r="D37" s="1174"/>
      <c r="E37" s="1175"/>
      <c r="F37" s="36">
        <v>
0.84</v>
      </c>
      <c r="G37" s="37">
        <v>
0.02</v>
      </c>
      <c r="H37" s="37">
        <v>
0.04</v>
      </c>
      <c r="I37" s="37">
        <v>
0.43</v>
      </c>
      <c r="J37" s="38">
        <v>
0.9</v>
      </c>
      <c r="K37" s="22"/>
      <c r="L37" s="22"/>
      <c r="M37" s="22"/>
      <c r="N37" s="22"/>
      <c r="O37" s="22"/>
      <c r="P37" s="22"/>
    </row>
    <row r="38" spans="1:16" ht="39" customHeight="1">
      <c r="A38" s="22"/>
      <c r="B38" s="35"/>
      <c r="C38" s="1173" t="s">
        <v>
563</v>
      </c>
      <c r="D38" s="1174"/>
      <c r="E38" s="1175"/>
      <c r="F38" s="36">
        <v>
0.43</v>
      </c>
      <c r="G38" s="37">
        <v>
0.44</v>
      </c>
      <c r="H38" s="37">
        <v>
0.38</v>
      </c>
      <c r="I38" s="37">
        <v>
0.34</v>
      </c>
      <c r="J38" s="38">
        <v>
0.42</v>
      </c>
      <c r="K38" s="22"/>
      <c r="L38" s="22"/>
      <c r="M38" s="22"/>
      <c r="N38" s="22"/>
      <c r="O38" s="22"/>
      <c r="P38" s="22"/>
    </row>
    <row r="39" spans="1:16" ht="39" customHeight="1">
      <c r="A39" s="22"/>
      <c r="B39" s="35"/>
      <c r="C39" s="1173" t="s">
        <v>
564</v>
      </c>
      <c r="D39" s="1174"/>
      <c r="E39" s="1175"/>
      <c r="F39" s="36">
        <v>
0.15</v>
      </c>
      <c r="G39" s="37">
        <v>
0.05</v>
      </c>
      <c r="H39" s="37">
        <v>
0.06</v>
      </c>
      <c r="I39" s="37">
        <v>
0.08</v>
      </c>
      <c r="J39" s="38">
        <v>
0.09</v>
      </c>
      <c r="K39" s="22"/>
      <c r="L39" s="22"/>
      <c r="M39" s="22"/>
      <c r="N39" s="22"/>
      <c r="O39" s="22"/>
      <c r="P39" s="22"/>
    </row>
    <row r="40" spans="1:16" ht="39" customHeight="1">
      <c r="A40" s="22"/>
      <c r="B40" s="35"/>
      <c r="C40" s="1173" t="s">
        <v>
565</v>
      </c>
      <c r="D40" s="1174"/>
      <c r="E40" s="1175"/>
      <c r="F40" s="36">
        <v>
7.0000000000000007E-2</v>
      </c>
      <c r="G40" s="37">
        <v>
0.13</v>
      </c>
      <c r="H40" s="37">
        <v>
0.11</v>
      </c>
      <c r="I40" s="37">
        <v>
0.1</v>
      </c>
      <c r="J40" s="38">
        <v>
0.09</v>
      </c>
      <c r="K40" s="22"/>
      <c r="L40" s="22"/>
      <c r="M40" s="22"/>
      <c r="N40" s="22"/>
      <c r="O40" s="22"/>
      <c r="P40" s="22"/>
    </row>
    <row r="41" spans="1:16" ht="39" customHeight="1">
      <c r="A41" s="22"/>
      <c r="B41" s="35"/>
      <c r="C41" s="1173" t="s">
        <v>
566</v>
      </c>
      <c r="D41" s="1174"/>
      <c r="E41" s="1175"/>
      <c r="F41" s="36">
        <v>
0.03</v>
      </c>
      <c r="G41" s="37">
        <v>
0.02</v>
      </c>
      <c r="H41" s="37">
        <v>
0.04</v>
      </c>
      <c r="I41" s="37">
        <v>
0.06</v>
      </c>
      <c r="J41" s="38">
        <v>
0.06</v>
      </c>
      <c r="K41" s="22"/>
      <c r="L41" s="22"/>
      <c r="M41" s="22"/>
      <c r="N41" s="22"/>
      <c r="O41" s="22"/>
      <c r="P41" s="22"/>
    </row>
    <row r="42" spans="1:16" ht="39" customHeight="1">
      <c r="A42" s="22"/>
      <c r="B42" s="39"/>
      <c r="C42" s="1173" t="s">
        <v>
567</v>
      </c>
      <c r="D42" s="1174"/>
      <c r="E42" s="1175"/>
      <c r="F42" s="36" t="s">
        <v>
510</v>
      </c>
      <c r="G42" s="37" t="s">
        <v>
510</v>
      </c>
      <c r="H42" s="37" t="s">
        <v>
510</v>
      </c>
      <c r="I42" s="37" t="s">
        <v>
510</v>
      </c>
      <c r="J42" s="38" t="s">
        <v>
510</v>
      </c>
      <c r="K42" s="22"/>
      <c r="L42" s="22"/>
      <c r="M42" s="22"/>
      <c r="N42" s="22"/>
      <c r="O42" s="22"/>
      <c r="P42" s="22"/>
    </row>
    <row r="43" spans="1:16" ht="39" customHeight="1" thickBot="1">
      <c r="A43" s="22"/>
      <c r="B43" s="40"/>
      <c r="C43" s="1176" t="s">
        <v>
568</v>
      </c>
      <c r="D43" s="1177"/>
      <c r="E43" s="1178"/>
      <c r="F43" s="41">
        <v>
0.02</v>
      </c>
      <c r="G43" s="42">
        <v>
0.03</v>
      </c>
      <c r="H43" s="42">
        <v>
0.01</v>
      </c>
      <c r="I43" s="42">
        <v>
0</v>
      </c>
      <c r="J43" s="43">
        <v>
0.01</v>
      </c>
      <c r="K43" s="22"/>
      <c r="L43" s="22"/>
      <c r="M43" s="22"/>
      <c r="N43" s="22"/>
      <c r="O43" s="22"/>
      <c r="P43" s="22"/>
    </row>
    <row r="44" spans="1:16" ht="39" customHeight="1">
      <c r="A44" s="22"/>
      <c r="B44" s="44" t="s">
        <v>
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lzx2t3PRZIAWlm8bK6Njn3LfCqeFeDFzAP+1OaMa5jQzJBRxBqZwjLqkycu7SnsM9CLe9B3uOJBhbkY4K/fLNg==" saltValue="0WhSLOjNHpVKfo1Fzyub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3" zoomScaleSheetLayoutView="55" workbookViewId="0">
      <selection activeCell="AT74" sqref="AT7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
9</v>
      </c>
      <c r="P43" s="48"/>
      <c r="Q43" s="48"/>
      <c r="R43" s="48"/>
      <c r="S43" s="48"/>
      <c r="T43" s="48"/>
      <c r="U43" s="48"/>
    </row>
    <row r="44" spans="1:21" ht="30.75" customHeight="1" thickBot="1">
      <c r="A44" s="48"/>
      <c r="B44" s="51" t="s">
        <v>
10</v>
      </c>
      <c r="C44" s="52"/>
      <c r="D44" s="52"/>
      <c r="E44" s="53"/>
      <c r="F44" s="53"/>
      <c r="G44" s="53"/>
      <c r="H44" s="53"/>
      <c r="I44" s="53"/>
      <c r="J44" s="54" t="s">
        <v>
2</v>
      </c>
      <c r="K44" s="55" t="s">
        <v>
552</v>
      </c>
      <c r="L44" s="56" t="s">
        <v>
553</v>
      </c>
      <c r="M44" s="56" t="s">
        <v>
554</v>
      </c>
      <c r="N44" s="56" t="s">
        <v>
555</v>
      </c>
      <c r="O44" s="57" t="s">
        <v>
556</v>
      </c>
      <c r="P44" s="48"/>
      <c r="Q44" s="48"/>
      <c r="R44" s="48"/>
      <c r="S44" s="48"/>
      <c r="T44" s="48"/>
      <c r="U44" s="48"/>
    </row>
    <row r="45" spans="1:21" ht="30.75" customHeight="1">
      <c r="A45" s="48"/>
      <c r="B45" s="1199" t="s">
        <v>
11</v>
      </c>
      <c r="C45" s="1200"/>
      <c r="D45" s="58"/>
      <c r="E45" s="1205" t="s">
        <v>
12</v>
      </c>
      <c r="F45" s="1205"/>
      <c r="G45" s="1205"/>
      <c r="H45" s="1205"/>
      <c r="I45" s="1205"/>
      <c r="J45" s="1206"/>
      <c r="K45" s="59">
        <v>
647</v>
      </c>
      <c r="L45" s="60">
        <v>
722</v>
      </c>
      <c r="M45" s="60">
        <v>
775</v>
      </c>
      <c r="N45" s="60">
        <v>
796</v>
      </c>
      <c r="O45" s="61">
        <v>
778</v>
      </c>
      <c r="P45" s="48"/>
      <c r="Q45" s="48"/>
      <c r="R45" s="48"/>
      <c r="S45" s="48"/>
      <c r="T45" s="48"/>
      <c r="U45" s="48"/>
    </row>
    <row r="46" spans="1:21" ht="30.75" customHeight="1">
      <c r="A46" s="48"/>
      <c r="B46" s="1201"/>
      <c r="C46" s="1202"/>
      <c r="D46" s="62"/>
      <c r="E46" s="1183" t="s">
        <v>
13</v>
      </c>
      <c r="F46" s="1183"/>
      <c r="G46" s="1183"/>
      <c r="H46" s="1183"/>
      <c r="I46" s="1183"/>
      <c r="J46" s="1184"/>
      <c r="K46" s="63" t="s">
        <v>
510</v>
      </c>
      <c r="L46" s="64" t="s">
        <v>
510</v>
      </c>
      <c r="M46" s="64" t="s">
        <v>
510</v>
      </c>
      <c r="N46" s="64" t="s">
        <v>
510</v>
      </c>
      <c r="O46" s="65" t="s">
        <v>
510</v>
      </c>
      <c r="P46" s="48"/>
      <c r="Q46" s="48"/>
      <c r="R46" s="48"/>
      <c r="S46" s="48"/>
      <c r="T46" s="48"/>
      <c r="U46" s="48"/>
    </row>
    <row r="47" spans="1:21" ht="30.75" customHeight="1">
      <c r="A47" s="48"/>
      <c r="B47" s="1201"/>
      <c r="C47" s="1202"/>
      <c r="D47" s="62"/>
      <c r="E47" s="1183" t="s">
        <v>
14</v>
      </c>
      <c r="F47" s="1183"/>
      <c r="G47" s="1183"/>
      <c r="H47" s="1183"/>
      <c r="I47" s="1183"/>
      <c r="J47" s="1184"/>
      <c r="K47" s="63" t="s">
        <v>
510</v>
      </c>
      <c r="L47" s="64" t="s">
        <v>
510</v>
      </c>
      <c r="M47" s="64" t="s">
        <v>
510</v>
      </c>
      <c r="N47" s="64" t="s">
        <v>
510</v>
      </c>
      <c r="O47" s="65" t="s">
        <v>
510</v>
      </c>
      <c r="P47" s="48"/>
      <c r="Q47" s="48"/>
      <c r="R47" s="48"/>
      <c r="S47" s="48"/>
      <c r="T47" s="48"/>
      <c r="U47" s="48"/>
    </row>
    <row r="48" spans="1:21" ht="30.75" customHeight="1">
      <c r="A48" s="48"/>
      <c r="B48" s="1201"/>
      <c r="C48" s="1202"/>
      <c r="D48" s="62"/>
      <c r="E48" s="1183" t="s">
        <v>
15</v>
      </c>
      <c r="F48" s="1183"/>
      <c r="G48" s="1183"/>
      <c r="H48" s="1183"/>
      <c r="I48" s="1183"/>
      <c r="J48" s="1184"/>
      <c r="K48" s="63">
        <v>
253</v>
      </c>
      <c r="L48" s="64">
        <v>
252</v>
      </c>
      <c r="M48" s="64">
        <v>
223</v>
      </c>
      <c r="N48" s="64">
        <v>
238</v>
      </c>
      <c r="O48" s="65">
        <v>
244</v>
      </c>
      <c r="P48" s="48"/>
      <c r="Q48" s="48"/>
      <c r="R48" s="48"/>
      <c r="S48" s="48"/>
      <c r="T48" s="48"/>
      <c r="U48" s="48"/>
    </row>
    <row r="49" spans="1:21" ht="30.75" customHeight="1">
      <c r="A49" s="48"/>
      <c r="B49" s="1201"/>
      <c r="C49" s="1202"/>
      <c r="D49" s="62"/>
      <c r="E49" s="1183" t="s">
        <v>
16</v>
      </c>
      <c r="F49" s="1183"/>
      <c r="G49" s="1183"/>
      <c r="H49" s="1183"/>
      <c r="I49" s="1183"/>
      <c r="J49" s="1184"/>
      <c r="K49" s="63">
        <v>
16</v>
      </c>
      <c r="L49" s="64">
        <v>
16</v>
      </c>
      <c r="M49" s="64">
        <v>
13</v>
      </c>
      <c r="N49" s="64">
        <v>
3</v>
      </c>
      <c r="O49" s="65">
        <v>
0</v>
      </c>
      <c r="P49" s="48"/>
      <c r="Q49" s="48"/>
      <c r="R49" s="48"/>
      <c r="S49" s="48"/>
      <c r="T49" s="48"/>
      <c r="U49" s="48"/>
    </row>
    <row r="50" spans="1:21" ht="30.75" customHeight="1">
      <c r="A50" s="48"/>
      <c r="B50" s="1201"/>
      <c r="C50" s="1202"/>
      <c r="D50" s="62"/>
      <c r="E50" s="1183" t="s">
        <v>
17</v>
      </c>
      <c r="F50" s="1183"/>
      <c r="G50" s="1183"/>
      <c r="H50" s="1183"/>
      <c r="I50" s="1183"/>
      <c r="J50" s="1184"/>
      <c r="K50" s="63" t="s">
        <v>
510</v>
      </c>
      <c r="L50" s="64" t="s">
        <v>
510</v>
      </c>
      <c r="M50" s="64" t="s">
        <v>
510</v>
      </c>
      <c r="N50" s="64" t="s">
        <v>
510</v>
      </c>
      <c r="O50" s="65" t="s">
        <v>
510</v>
      </c>
      <c r="P50" s="48"/>
      <c r="Q50" s="48"/>
      <c r="R50" s="48"/>
      <c r="S50" s="48"/>
      <c r="T50" s="48"/>
      <c r="U50" s="48"/>
    </row>
    <row r="51" spans="1:21" ht="30.75" customHeight="1">
      <c r="A51" s="48"/>
      <c r="B51" s="1203"/>
      <c r="C51" s="1204"/>
      <c r="D51" s="66"/>
      <c r="E51" s="1183" t="s">
        <v>
18</v>
      </c>
      <c r="F51" s="1183"/>
      <c r="G51" s="1183"/>
      <c r="H51" s="1183"/>
      <c r="I51" s="1183"/>
      <c r="J51" s="1184"/>
      <c r="K51" s="63" t="s">
        <v>
510</v>
      </c>
      <c r="L51" s="64" t="s">
        <v>
510</v>
      </c>
      <c r="M51" s="64" t="s">
        <v>
510</v>
      </c>
      <c r="N51" s="64" t="s">
        <v>
510</v>
      </c>
      <c r="O51" s="65" t="s">
        <v>
510</v>
      </c>
      <c r="P51" s="48"/>
      <c r="Q51" s="48"/>
      <c r="R51" s="48"/>
      <c r="S51" s="48"/>
      <c r="T51" s="48"/>
      <c r="U51" s="48"/>
    </row>
    <row r="52" spans="1:21" ht="30.75" customHeight="1">
      <c r="A52" s="48"/>
      <c r="B52" s="1181" t="s">
        <v>
19</v>
      </c>
      <c r="C52" s="1182"/>
      <c r="D52" s="66"/>
      <c r="E52" s="1183" t="s">
        <v>
20</v>
      </c>
      <c r="F52" s="1183"/>
      <c r="G52" s="1183"/>
      <c r="H52" s="1183"/>
      <c r="I52" s="1183"/>
      <c r="J52" s="1184"/>
      <c r="K52" s="63">
        <v>
758</v>
      </c>
      <c r="L52" s="64">
        <v>
768</v>
      </c>
      <c r="M52" s="64">
        <v>
769</v>
      </c>
      <c r="N52" s="64">
        <v>
780</v>
      </c>
      <c r="O52" s="65">
        <v>
783</v>
      </c>
      <c r="P52" s="48"/>
      <c r="Q52" s="48"/>
      <c r="R52" s="48"/>
      <c r="S52" s="48"/>
      <c r="T52" s="48"/>
      <c r="U52" s="48"/>
    </row>
    <row r="53" spans="1:21" ht="30.75" customHeight="1" thickBot="1">
      <c r="A53" s="48"/>
      <c r="B53" s="1185" t="s">
        <v>
21</v>
      </c>
      <c r="C53" s="1186"/>
      <c r="D53" s="67"/>
      <c r="E53" s="1187" t="s">
        <v>
22</v>
      </c>
      <c r="F53" s="1187"/>
      <c r="G53" s="1187"/>
      <c r="H53" s="1187"/>
      <c r="I53" s="1187"/>
      <c r="J53" s="1188"/>
      <c r="K53" s="68">
        <v>
158</v>
      </c>
      <c r="L53" s="69">
        <v>
222</v>
      </c>
      <c r="M53" s="69">
        <v>
242</v>
      </c>
      <c r="N53" s="69">
        <v>
257</v>
      </c>
      <c r="O53" s="70">
        <v>
239</v>
      </c>
      <c r="P53" s="48"/>
      <c r="Q53" s="48"/>
      <c r="R53" s="48"/>
      <c r="S53" s="48"/>
      <c r="T53" s="48"/>
      <c r="U53" s="48"/>
    </row>
    <row r="54" spans="1:21" ht="24" customHeight="1">
      <c r="A54" s="48"/>
      <c r="B54" s="71" t="s">
        <v>
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
24</v>
      </c>
      <c r="C55" s="73"/>
      <c r="D55" s="73"/>
      <c r="E55" s="73"/>
      <c r="F55" s="73"/>
      <c r="G55" s="73"/>
      <c r="H55" s="73"/>
      <c r="I55" s="73"/>
      <c r="J55" s="73"/>
      <c r="K55" s="74"/>
      <c r="L55" s="74"/>
      <c r="M55" s="74"/>
      <c r="N55" s="74"/>
      <c r="O55" s="75" t="s">
        <v>
569</v>
      </c>
      <c r="P55" s="48"/>
      <c r="Q55" s="48"/>
      <c r="R55" s="48"/>
      <c r="S55" s="48"/>
      <c r="T55" s="48"/>
      <c r="U55" s="48"/>
    </row>
    <row r="56" spans="1:21" ht="31.5" customHeight="1" thickBot="1">
      <c r="A56" s="48"/>
      <c r="B56" s="76"/>
      <c r="C56" s="77"/>
      <c r="D56" s="77"/>
      <c r="E56" s="78"/>
      <c r="F56" s="78"/>
      <c r="G56" s="78"/>
      <c r="H56" s="78"/>
      <c r="I56" s="78"/>
      <c r="J56" s="79" t="s">
        <v>
2</v>
      </c>
      <c r="K56" s="80" t="s">
        <v>
570</v>
      </c>
      <c r="L56" s="81" t="s">
        <v>
571</v>
      </c>
      <c r="M56" s="81" t="s">
        <v>
572</v>
      </c>
      <c r="N56" s="81" t="s">
        <v>
573</v>
      </c>
      <c r="O56" s="82" t="s">
        <v>
574</v>
      </c>
      <c r="P56" s="48"/>
      <c r="Q56" s="48"/>
      <c r="R56" s="48"/>
      <c r="S56" s="48"/>
      <c r="T56" s="48"/>
      <c r="U56" s="48"/>
    </row>
    <row r="57" spans="1:21" ht="31.5" customHeight="1">
      <c r="B57" s="1189" t="s">
        <v>
25</v>
      </c>
      <c r="C57" s="1190"/>
      <c r="D57" s="1193" t="s">
        <v>
26</v>
      </c>
      <c r="E57" s="1194"/>
      <c r="F57" s="1194"/>
      <c r="G57" s="1194"/>
      <c r="H57" s="1194"/>
      <c r="I57" s="1194"/>
      <c r="J57" s="1195"/>
      <c r="K57" s="83"/>
      <c r="L57" s="84"/>
      <c r="M57" s="84"/>
      <c r="N57" s="84"/>
      <c r="O57" s="85"/>
    </row>
    <row r="58" spans="1:21" ht="31.5" customHeight="1" thickBot="1">
      <c r="B58" s="1191"/>
      <c r="C58" s="1192"/>
      <c r="D58" s="1196" t="s">
        <v>
27</v>
      </c>
      <c r="E58" s="1197"/>
      <c r="F58" s="1197"/>
      <c r="G58" s="1197"/>
      <c r="H58" s="1197"/>
      <c r="I58" s="1197"/>
      <c r="J58" s="1198"/>
      <c r="K58" s="86"/>
      <c r="L58" s="87"/>
      <c r="M58" s="87"/>
      <c r="N58" s="87"/>
      <c r="O58" s="88"/>
    </row>
    <row r="59" spans="1:21" ht="24" customHeight="1">
      <c r="B59" s="89"/>
      <c r="C59" s="89"/>
      <c r="D59" s="90" t="s">
        <v>
28</v>
      </c>
      <c r="E59" s="91"/>
      <c r="F59" s="91"/>
      <c r="G59" s="91"/>
      <c r="H59" s="91"/>
      <c r="I59" s="91"/>
      <c r="J59" s="91"/>
      <c r="K59" s="91"/>
      <c r="L59" s="91"/>
      <c r="M59" s="91"/>
      <c r="N59" s="91"/>
      <c r="O59" s="91"/>
    </row>
    <row r="60" spans="1:21" ht="24" customHeight="1">
      <c r="B60" s="92"/>
      <c r="C60" s="92"/>
      <c r="D60" s="90" t="s">
        <v>
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Zn71OpTIyaOunQAYq5SkkaKJv5GRb/jXSIiseBFCQ6zc6e8roSZ3mVY5Hd7Ukdcq633arXoeUS5xbb45mhSkg==" saltValue="ogbg4qU1jKmBxZzZ1k9Ch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
&amp;C&amp;P/&amp;N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I40" zoomScaleSheetLayoutView="100" workbookViewId="0">
      <selection activeCell="AT74" sqref="AT74"/>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
9</v>
      </c>
    </row>
    <row r="40" spans="2:13" ht="27.75" customHeight="1" thickBot="1">
      <c r="B40" s="95" t="s">
        <v>
10</v>
      </c>
      <c r="C40" s="96"/>
      <c r="D40" s="96"/>
      <c r="E40" s="97"/>
      <c r="F40" s="97"/>
      <c r="G40" s="97"/>
      <c r="H40" s="98" t="s">
        <v>
2</v>
      </c>
      <c r="I40" s="99" t="s">
        <v>
552</v>
      </c>
      <c r="J40" s="100" t="s">
        <v>
553</v>
      </c>
      <c r="K40" s="100" t="s">
        <v>
554</v>
      </c>
      <c r="L40" s="100" t="s">
        <v>
555</v>
      </c>
      <c r="M40" s="101" t="s">
        <v>
556</v>
      </c>
    </row>
    <row r="41" spans="2:13" ht="27.75" customHeight="1">
      <c r="B41" s="1219" t="s">
        <v>
30</v>
      </c>
      <c r="C41" s="1220"/>
      <c r="D41" s="102"/>
      <c r="E41" s="1221" t="s">
        <v>
31</v>
      </c>
      <c r="F41" s="1221"/>
      <c r="G41" s="1221"/>
      <c r="H41" s="1222"/>
      <c r="I41" s="351">
        <v>
9348</v>
      </c>
      <c r="J41" s="352">
        <v>
9487</v>
      </c>
      <c r="K41" s="352">
        <v>
9401</v>
      </c>
      <c r="L41" s="352">
        <v>
9818</v>
      </c>
      <c r="M41" s="353">
        <v>
9676</v>
      </c>
    </row>
    <row r="42" spans="2:13" ht="27.75" customHeight="1">
      <c r="B42" s="1209"/>
      <c r="C42" s="1210"/>
      <c r="D42" s="103"/>
      <c r="E42" s="1213" t="s">
        <v>
32</v>
      </c>
      <c r="F42" s="1213"/>
      <c r="G42" s="1213"/>
      <c r="H42" s="1214"/>
      <c r="I42" s="354">
        <v>
21</v>
      </c>
      <c r="J42" s="355">
        <v>
21</v>
      </c>
      <c r="K42" s="355">
        <v>
13</v>
      </c>
      <c r="L42" s="355">
        <v>
22</v>
      </c>
      <c r="M42" s="356">
        <v>
37</v>
      </c>
    </row>
    <row r="43" spans="2:13" ht="27.75" customHeight="1">
      <c r="B43" s="1209"/>
      <c r="C43" s="1210"/>
      <c r="D43" s="103"/>
      <c r="E43" s="1213" t="s">
        <v>
33</v>
      </c>
      <c r="F43" s="1213"/>
      <c r="G43" s="1213"/>
      <c r="H43" s="1214"/>
      <c r="I43" s="354">
        <v>
2652</v>
      </c>
      <c r="J43" s="355">
        <v>
2637</v>
      </c>
      <c r="K43" s="355">
        <v>
2585</v>
      </c>
      <c r="L43" s="355">
        <v>
2539</v>
      </c>
      <c r="M43" s="356">
        <v>
2452</v>
      </c>
    </row>
    <row r="44" spans="2:13" ht="27.75" customHeight="1">
      <c r="B44" s="1209"/>
      <c r="C44" s="1210"/>
      <c r="D44" s="103"/>
      <c r="E44" s="1213" t="s">
        <v>
34</v>
      </c>
      <c r="F44" s="1213"/>
      <c r="G44" s="1213"/>
      <c r="H44" s="1214"/>
      <c r="I44" s="354">
        <v>
32</v>
      </c>
      <c r="J44" s="355">
        <v>
17</v>
      </c>
      <c r="K44" s="355">
        <v>
3</v>
      </c>
      <c r="L44" s="355" t="s">
        <v>
510</v>
      </c>
      <c r="M44" s="356">
        <v>
7</v>
      </c>
    </row>
    <row r="45" spans="2:13" ht="27.75" customHeight="1">
      <c r="B45" s="1209"/>
      <c r="C45" s="1210"/>
      <c r="D45" s="103"/>
      <c r="E45" s="1213" t="s">
        <v>
35</v>
      </c>
      <c r="F45" s="1213"/>
      <c r="G45" s="1213"/>
      <c r="H45" s="1214"/>
      <c r="I45" s="354">
        <v>
1848</v>
      </c>
      <c r="J45" s="355">
        <v>
1811</v>
      </c>
      <c r="K45" s="355">
        <v>
1783</v>
      </c>
      <c r="L45" s="355">
        <v>
1783</v>
      </c>
      <c r="M45" s="356">
        <v>
1772</v>
      </c>
    </row>
    <row r="46" spans="2:13" ht="27.75" customHeight="1">
      <c r="B46" s="1209"/>
      <c r="C46" s="1210"/>
      <c r="D46" s="104"/>
      <c r="E46" s="1213" t="s">
        <v>
36</v>
      </c>
      <c r="F46" s="1213"/>
      <c r="G46" s="1213"/>
      <c r="H46" s="1214"/>
      <c r="I46" s="354" t="s">
        <v>
510</v>
      </c>
      <c r="J46" s="355" t="s">
        <v>
510</v>
      </c>
      <c r="K46" s="355" t="s">
        <v>
510</v>
      </c>
      <c r="L46" s="355">
        <v>
1</v>
      </c>
      <c r="M46" s="356" t="s">
        <v>
510</v>
      </c>
    </row>
    <row r="47" spans="2:13" ht="27.75" customHeight="1">
      <c r="B47" s="1209"/>
      <c r="C47" s="1210"/>
      <c r="D47" s="105"/>
      <c r="E47" s="1223" t="s">
        <v>
37</v>
      </c>
      <c r="F47" s="1224"/>
      <c r="G47" s="1224"/>
      <c r="H47" s="1225"/>
      <c r="I47" s="354" t="s">
        <v>
510</v>
      </c>
      <c r="J47" s="355" t="s">
        <v>
510</v>
      </c>
      <c r="K47" s="355" t="s">
        <v>
510</v>
      </c>
      <c r="L47" s="355" t="s">
        <v>
510</v>
      </c>
      <c r="M47" s="356" t="s">
        <v>
510</v>
      </c>
    </row>
    <row r="48" spans="2:13" ht="27.75" customHeight="1">
      <c r="B48" s="1209"/>
      <c r="C48" s="1210"/>
      <c r="D48" s="103"/>
      <c r="E48" s="1213" t="s">
        <v>
38</v>
      </c>
      <c r="F48" s="1213"/>
      <c r="G48" s="1213"/>
      <c r="H48" s="1214"/>
      <c r="I48" s="354" t="s">
        <v>
510</v>
      </c>
      <c r="J48" s="355" t="s">
        <v>
510</v>
      </c>
      <c r="K48" s="355" t="s">
        <v>
510</v>
      </c>
      <c r="L48" s="355" t="s">
        <v>
510</v>
      </c>
      <c r="M48" s="356" t="s">
        <v>
510</v>
      </c>
    </row>
    <row r="49" spans="2:13" ht="27.75" customHeight="1">
      <c r="B49" s="1211"/>
      <c r="C49" s="1212"/>
      <c r="D49" s="103"/>
      <c r="E49" s="1213" t="s">
        <v>
39</v>
      </c>
      <c r="F49" s="1213"/>
      <c r="G49" s="1213"/>
      <c r="H49" s="1214"/>
      <c r="I49" s="354" t="s">
        <v>
510</v>
      </c>
      <c r="J49" s="355" t="s">
        <v>
510</v>
      </c>
      <c r="K49" s="355" t="s">
        <v>
510</v>
      </c>
      <c r="L49" s="355" t="s">
        <v>
510</v>
      </c>
      <c r="M49" s="356" t="s">
        <v>
510</v>
      </c>
    </row>
    <row r="50" spans="2:13" ht="27.75" customHeight="1">
      <c r="B50" s="1207" t="s">
        <v>
40</v>
      </c>
      <c r="C50" s="1208"/>
      <c r="D50" s="106"/>
      <c r="E50" s="1213" t="s">
        <v>
41</v>
      </c>
      <c r="F50" s="1213"/>
      <c r="G50" s="1213"/>
      <c r="H50" s="1214"/>
      <c r="I50" s="354">
        <v>
1478</v>
      </c>
      <c r="J50" s="355">
        <v>
1401</v>
      </c>
      <c r="K50" s="355">
        <v>
1288</v>
      </c>
      <c r="L50" s="355">
        <v>
1305</v>
      </c>
      <c r="M50" s="356">
        <v>
1599</v>
      </c>
    </row>
    <row r="51" spans="2:13" ht="27.75" customHeight="1">
      <c r="B51" s="1209"/>
      <c r="C51" s="1210"/>
      <c r="D51" s="103"/>
      <c r="E51" s="1213" t="s">
        <v>
42</v>
      </c>
      <c r="F51" s="1213"/>
      <c r="G51" s="1213"/>
      <c r="H51" s="1214"/>
      <c r="I51" s="354">
        <v>
2046</v>
      </c>
      <c r="J51" s="355">
        <v>
2076</v>
      </c>
      <c r="K51" s="355">
        <v>
2071</v>
      </c>
      <c r="L51" s="355">
        <v>
2025</v>
      </c>
      <c r="M51" s="356">
        <v>
1959</v>
      </c>
    </row>
    <row r="52" spans="2:13" ht="27.75" customHeight="1">
      <c r="B52" s="1211"/>
      <c r="C52" s="1212"/>
      <c r="D52" s="103"/>
      <c r="E52" s="1213" t="s">
        <v>
43</v>
      </c>
      <c r="F52" s="1213"/>
      <c r="G52" s="1213"/>
      <c r="H52" s="1214"/>
      <c r="I52" s="354">
        <v>
7046</v>
      </c>
      <c r="J52" s="355">
        <v>
7004</v>
      </c>
      <c r="K52" s="355">
        <v>
6901</v>
      </c>
      <c r="L52" s="355">
        <v>
7151</v>
      </c>
      <c r="M52" s="356">
        <v>
7065</v>
      </c>
    </row>
    <row r="53" spans="2:13" ht="27.75" customHeight="1" thickBot="1">
      <c r="B53" s="1215" t="s">
        <v>
44</v>
      </c>
      <c r="C53" s="1216"/>
      <c r="D53" s="107"/>
      <c r="E53" s="1217" t="s">
        <v>
45</v>
      </c>
      <c r="F53" s="1217"/>
      <c r="G53" s="1217"/>
      <c r="H53" s="1218"/>
      <c r="I53" s="357">
        <v>
3331</v>
      </c>
      <c r="J53" s="358">
        <v>
3490</v>
      </c>
      <c r="K53" s="358">
        <v>
3525</v>
      </c>
      <c r="L53" s="358">
        <v>
3682</v>
      </c>
      <c r="M53" s="359">
        <v>
3321</v>
      </c>
    </row>
    <row r="54" spans="2:13" ht="27.75" customHeight="1">
      <c r="B54" s="108" t="s">
        <v>
46</v>
      </c>
      <c r="C54" s="109"/>
      <c r="D54" s="109"/>
      <c r="E54" s="110"/>
      <c r="F54" s="110"/>
      <c r="G54" s="110"/>
      <c r="H54" s="110"/>
      <c r="I54" s="111"/>
      <c r="J54" s="111"/>
      <c r="K54" s="111"/>
      <c r="L54" s="111"/>
      <c r="M54" s="111"/>
    </row>
    <row r="55" spans="2:13"/>
  </sheetData>
  <sheetProtection algorithmName="SHA-512" hashValue="p1esEi4psTevSpy6PgR/JqHP5JZM/3BXMyTc1fFAMifREwas6O0wR4oIHKS0PpR3jyhMGlOTrUGlx2vubB9Nqw==" saltValue="m0VW8TKWnlmy2K+5ZOk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3" zoomScaleNormal="100" zoomScaleSheetLayoutView="100" workbookViewId="0">
      <selection activeCell="C63" sqref="A63:E63"/>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
47</v>
      </c>
    </row>
    <row r="54" spans="2:8" ht="29.25" customHeight="1" thickBot="1">
      <c r="B54" s="113" t="s">
        <v>
1</v>
      </c>
      <c r="C54" s="114"/>
      <c r="D54" s="114"/>
      <c r="E54" s="115" t="s">
        <v>
2</v>
      </c>
      <c r="F54" s="116" t="s">
        <v>
554</v>
      </c>
      <c r="G54" s="116" t="s">
        <v>
555</v>
      </c>
      <c r="H54" s="117" t="s">
        <v>
556</v>
      </c>
    </row>
    <row r="55" spans="2:8" ht="52.5" customHeight="1">
      <c r="B55" s="118"/>
      <c r="C55" s="1234" t="s">
        <v>
48</v>
      </c>
      <c r="D55" s="1234"/>
      <c r="E55" s="1235"/>
      <c r="F55" s="119">
        <v>
469</v>
      </c>
      <c r="G55" s="119">
        <v>
469</v>
      </c>
      <c r="H55" s="120">
        <v>
469</v>
      </c>
    </row>
    <row r="56" spans="2:8" ht="52.5" customHeight="1">
      <c r="B56" s="121"/>
      <c r="C56" s="1236" t="s">
        <v>
49</v>
      </c>
      <c r="D56" s="1236"/>
      <c r="E56" s="1237"/>
      <c r="F56" s="122">
        <v>
114</v>
      </c>
      <c r="G56" s="122">
        <v>
114</v>
      </c>
      <c r="H56" s="123">
        <v>
207</v>
      </c>
    </row>
    <row r="57" spans="2:8" ht="53.25" customHeight="1">
      <c r="B57" s="121"/>
      <c r="C57" s="1238" t="s">
        <v>
50</v>
      </c>
      <c r="D57" s="1238"/>
      <c r="E57" s="1239"/>
      <c r="F57" s="124">
        <v>
591</v>
      </c>
      <c r="G57" s="124">
        <v>
505</v>
      </c>
      <c r="H57" s="125">
        <v>
664</v>
      </c>
    </row>
    <row r="58" spans="2:8" ht="45.75" customHeight="1">
      <c r="B58" s="126"/>
      <c r="C58" s="1226" t="s">
        <v>
593</v>
      </c>
      <c r="D58" s="1227"/>
      <c r="E58" s="1228"/>
      <c r="F58" s="127">
        <v>
47</v>
      </c>
      <c r="G58" s="127">
        <v>
92</v>
      </c>
      <c r="H58" s="128">
        <v>
257</v>
      </c>
    </row>
    <row r="59" spans="2:8" ht="45.75" customHeight="1">
      <c r="B59" s="126"/>
      <c r="C59" s="1226" t="s">
        <v>
594</v>
      </c>
      <c r="D59" s="1227"/>
      <c r="E59" s="1228"/>
      <c r="F59" s="127">
        <v>
133</v>
      </c>
      <c r="G59" s="127">
        <v>
133</v>
      </c>
      <c r="H59" s="128">
        <v>
133</v>
      </c>
    </row>
    <row r="60" spans="2:8" ht="45.75" customHeight="1">
      <c r="B60" s="126"/>
      <c r="C60" s="1226" t="s">
        <v>
595</v>
      </c>
      <c r="D60" s="1227"/>
      <c r="E60" s="1228"/>
      <c r="F60" s="127">
        <v>
184</v>
      </c>
      <c r="G60" s="127">
        <v>
106</v>
      </c>
      <c r="H60" s="128">
        <v>
106</v>
      </c>
    </row>
    <row r="61" spans="2:8" ht="45.75" customHeight="1">
      <c r="B61" s="126"/>
      <c r="C61" s="1226" t="s">
        <v>
596</v>
      </c>
      <c r="D61" s="1227"/>
      <c r="E61" s="1228"/>
      <c r="F61" s="127">
        <v>
60</v>
      </c>
      <c r="G61" s="127">
        <v>
63</v>
      </c>
      <c r="H61" s="128">
        <v>
67</v>
      </c>
    </row>
    <row r="62" spans="2:8" ht="45.75" customHeight="1" thickBot="1">
      <c r="B62" s="129"/>
      <c r="C62" s="1229" t="s">
        <v>
597</v>
      </c>
      <c r="D62" s="1230"/>
      <c r="E62" s="1231"/>
      <c r="F62" s="130">
        <v>
23</v>
      </c>
      <c r="G62" s="130">
        <v>
23</v>
      </c>
      <c r="H62" s="131">
        <v>
22</v>
      </c>
    </row>
    <row r="63" spans="2:8" ht="52.5" customHeight="1" thickBot="1">
      <c r="B63" s="132"/>
      <c r="C63" s="1232" t="s">
        <v>
51</v>
      </c>
      <c r="D63" s="1232"/>
      <c r="E63" s="1233"/>
      <c r="F63" s="133">
        <v>
1174</v>
      </c>
      <c r="G63" s="133">
        <v>
1089</v>
      </c>
      <c r="H63" s="134">
        <v>
1341</v>
      </c>
    </row>
    <row r="64" spans="2:8"/>
  </sheetData>
  <sheetProtection algorithmName="SHA-512" hashValue="20h/CPGeaErZXMbHqdr1QxCIzURLy9/Ks1Do9cZcIk1mKYPXQTD7tTzMy8flp9CFVGZNGewKzFQB0w7akL4HKg==" saltValue="BbADKsds1vOgELXP1OSa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
52</v>
      </c>
      <c r="E2" s="146"/>
      <c r="F2" s="147" t="s">
        <v>
549</v>
      </c>
      <c r="G2" s="148"/>
      <c r="H2" s="149"/>
    </row>
    <row r="3" spans="1:8">
      <c r="A3" s="145" t="s">
        <v>
542</v>
      </c>
      <c r="B3" s="150"/>
      <c r="C3" s="151"/>
      <c r="D3" s="152">
        <v>
106803</v>
      </c>
      <c r="E3" s="153"/>
      <c r="F3" s="154">
        <v>
67343</v>
      </c>
      <c r="G3" s="155"/>
      <c r="H3" s="156"/>
    </row>
    <row r="4" spans="1:8">
      <c r="A4" s="157"/>
      <c r="B4" s="158"/>
      <c r="C4" s="159"/>
      <c r="D4" s="160">
        <v>
18813</v>
      </c>
      <c r="E4" s="161"/>
      <c r="F4" s="162">
        <v>
32865</v>
      </c>
      <c r="G4" s="163"/>
      <c r="H4" s="164"/>
    </row>
    <row r="5" spans="1:8">
      <c r="A5" s="145" t="s">
        <v>
544</v>
      </c>
      <c r="B5" s="150"/>
      <c r="C5" s="151"/>
      <c r="D5" s="152">
        <v>
61300</v>
      </c>
      <c r="E5" s="153"/>
      <c r="F5" s="154">
        <v>
73475</v>
      </c>
      <c r="G5" s="155"/>
      <c r="H5" s="156"/>
    </row>
    <row r="6" spans="1:8">
      <c r="A6" s="157"/>
      <c r="B6" s="158"/>
      <c r="C6" s="159"/>
      <c r="D6" s="160">
        <v>
22579</v>
      </c>
      <c r="E6" s="161"/>
      <c r="F6" s="162">
        <v>
43072</v>
      </c>
      <c r="G6" s="163"/>
      <c r="H6" s="164"/>
    </row>
    <row r="7" spans="1:8">
      <c r="A7" s="145" t="s">
        <v>
545</v>
      </c>
      <c r="B7" s="150"/>
      <c r="C7" s="151"/>
      <c r="D7" s="152">
        <v>
59819</v>
      </c>
      <c r="E7" s="153"/>
      <c r="F7" s="154">
        <v>
87464</v>
      </c>
      <c r="G7" s="155"/>
      <c r="H7" s="156"/>
    </row>
    <row r="8" spans="1:8">
      <c r="A8" s="157"/>
      <c r="B8" s="158"/>
      <c r="C8" s="159"/>
      <c r="D8" s="160">
        <v>
16720</v>
      </c>
      <c r="E8" s="161"/>
      <c r="F8" s="162">
        <v>
47479</v>
      </c>
      <c r="G8" s="163"/>
      <c r="H8" s="164"/>
    </row>
    <row r="9" spans="1:8">
      <c r="A9" s="145" t="s">
        <v>
546</v>
      </c>
      <c r="B9" s="150"/>
      <c r="C9" s="151"/>
      <c r="D9" s="152">
        <v>
85704</v>
      </c>
      <c r="E9" s="153"/>
      <c r="F9" s="154">
        <v>
96248</v>
      </c>
      <c r="G9" s="155"/>
      <c r="H9" s="156"/>
    </row>
    <row r="10" spans="1:8">
      <c r="A10" s="157"/>
      <c r="B10" s="158"/>
      <c r="C10" s="159"/>
      <c r="D10" s="160">
        <v>
21283</v>
      </c>
      <c r="E10" s="161"/>
      <c r="F10" s="162">
        <v>
55768</v>
      </c>
      <c r="G10" s="163"/>
      <c r="H10" s="164"/>
    </row>
    <row r="11" spans="1:8">
      <c r="A11" s="145" t="s">
        <v>
547</v>
      </c>
      <c r="B11" s="150"/>
      <c r="C11" s="151"/>
      <c r="D11" s="152">
        <v>
49758</v>
      </c>
      <c r="E11" s="153"/>
      <c r="F11" s="154">
        <v>
76413</v>
      </c>
      <c r="G11" s="155"/>
      <c r="H11" s="156"/>
    </row>
    <row r="12" spans="1:8">
      <c r="A12" s="157"/>
      <c r="B12" s="158"/>
      <c r="C12" s="165"/>
      <c r="D12" s="160">
        <v>
12892</v>
      </c>
      <c r="E12" s="161"/>
      <c r="F12" s="162">
        <v>
39658</v>
      </c>
      <c r="G12" s="163"/>
      <c r="H12" s="164"/>
    </row>
    <row r="13" spans="1:8">
      <c r="A13" s="145"/>
      <c r="B13" s="150"/>
      <c r="C13" s="166"/>
      <c r="D13" s="167">
        <v>
72677</v>
      </c>
      <c r="E13" s="168"/>
      <c r="F13" s="169">
        <v>
80189</v>
      </c>
      <c r="G13" s="170"/>
      <c r="H13" s="156"/>
    </row>
    <row r="14" spans="1:8">
      <c r="A14" s="157"/>
      <c r="B14" s="158"/>
      <c r="C14" s="159"/>
      <c r="D14" s="160">
        <v>
18457</v>
      </c>
      <c r="E14" s="161"/>
      <c r="F14" s="162">
        <v>
43768</v>
      </c>
      <c r="G14" s="163"/>
      <c r="H14" s="164"/>
    </row>
    <row r="17" spans="1:11">
      <c r="A17" s="141" t="s">
        <v>
53</v>
      </c>
    </row>
    <row r="18" spans="1:11">
      <c r="A18" s="171"/>
      <c r="B18" s="171" t="str">
        <f>
実質収支比率等に係る経年分析!F$46</f>
        <v>
H29</v>
      </c>
      <c r="C18" s="171" t="str">
        <f>
実質収支比率等に係る経年分析!G$46</f>
        <v>
H30</v>
      </c>
      <c r="D18" s="171" t="str">
        <f>
実質収支比率等に係る経年分析!H$46</f>
        <v>
R01</v>
      </c>
      <c r="E18" s="171" t="str">
        <f>
実質収支比率等に係る経年分析!I$46</f>
        <v>
R02</v>
      </c>
      <c r="F18" s="171" t="str">
        <f>
実質収支比率等に係る経年分析!J$46</f>
        <v>
R03</v>
      </c>
    </row>
    <row r="19" spans="1:11">
      <c r="A19" s="171" t="s">
        <v>
54</v>
      </c>
      <c r="B19" s="171">
        <f>
ROUND(VALUE(SUBSTITUTE(実質収支比率等に係る経年分析!F$48,"▲","-")),2)</f>
        <v>
13.73</v>
      </c>
      <c r="C19" s="171">
        <f>
ROUND(VALUE(SUBSTITUTE(実質収支比率等に係る経年分析!G$48,"▲","-")),2)</f>
        <v>
10.7</v>
      </c>
      <c r="D19" s="171">
        <f>
ROUND(VALUE(SUBSTITUTE(実質収支比率等に係る経年分析!H$48,"▲","-")),2)</f>
        <v>
5.67</v>
      </c>
      <c r="E19" s="171">
        <f>
ROUND(VALUE(SUBSTITUTE(実質収支比率等に係る経年分析!I$48,"▲","-")),2)</f>
        <v>
10.78</v>
      </c>
      <c r="F19" s="171">
        <f>
ROUND(VALUE(SUBSTITUTE(実質収支比率等に係る経年分析!J$48,"▲","-")),2)</f>
        <v>
14.97</v>
      </c>
    </row>
    <row r="20" spans="1:11">
      <c r="A20" s="171" t="s">
        <v>
55</v>
      </c>
      <c r="B20" s="171">
        <f>
ROUND(VALUE(SUBSTITUTE(実質収支比率等に係る経年分析!F$47,"▲","-")),2)</f>
        <v>
10.57</v>
      </c>
      <c r="C20" s="171">
        <f>
ROUND(VALUE(SUBSTITUTE(実質収支比率等に係る経年分析!G$47,"▲","-")),2)</f>
        <v>
11.13</v>
      </c>
      <c r="D20" s="171">
        <f>
ROUND(VALUE(SUBSTITUTE(実質収支比率等に係る経年分析!H$47,"▲","-")),2)</f>
        <v>
11.19</v>
      </c>
      <c r="E20" s="171">
        <f>
ROUND(VALUE(SUBSTITUTE(実質収支比率等に係る経年分析!I$47,"▲","-")),2)</f>
        <v>
10.69</v>
      </c>
      <c r="F20" s="171">
        <f>
ROUND(VALUE(SUBSTITUTE(実質収支比率等に係る経年分析!J$47,"▲","-")),2)</f>
        <v>
10.25</v>
      </c>
    </row>
    <row r="21" spans="1:11">
      <c r="A21" s="171" t="s">
        <v>
56</v>
      </c>
      <c r="B21" s="171">
        <f>
IF(ISNUMBER(VALUE(SUBSTITUTE(実質収支比率等に係る経年分析!F$49,"▲","-"))),ROUND(VALUE(SUBSTITUTE(実質収支比率等に係る経年分析!F$49,"▲","-")),2),NA())</f>
        <v>
2.23</v>
      </c>
      <c r="C21" s="171">
        <f>
IF(ISNUMBER(VALUE(SUBSTITUTE(実質収支比率等に係る経年分析!G$49,"▲","-"))),ROUND(VALUE(SUBSTITUTE(実質収支比率等に係る経年分析!G$49,"▲","-")),2),NA())</f>
        <v>
-2.39</v>
      </c>
      <c r="D21" s="171">
        <f>
IF(ISNUMBER(VALUE(SUBSTITUTE(実質収支比率等に係る経年分析!H$49,"▲","-"))),ROUND(VALUE(SUBSTITUTE(実質収支比率等に係る経年分析!H$49,"▲","-")),2),NA())</f>
        <v>
-5.08</v>
      </c>
      <c r="E21" s="171">
        <f>
IF(ISNUMBER(VALUE(SUBSTITUTE(実質収支比率等に係る経年分析!I$49,"▲","-"))),ROUND(VALUE(SUBSTITUTE(実質収支比率等に係る経年分析!I$49,"▲","-")),2),NA())</f>
        <v>
2.99</v>
      </c>
      <c r="F21" s="171">
        <f>
IF(ISNUMBER(VALUE(SUBSTITUTE(実質収支比率等に係る経年分析!J$49,"▲","-"))),ROUND(VALUE(SUBSTITUTE(実質収支比率等に係る経年分析!J$49,"▲","-")),2),NA())</f>
        <v>
4.63</v>
      </c>
    </row>
    <row r="24" spans="1:11">
      <c r="A24" s="141" t="s">
        <v>
57</v>
      </c>
    </row>
    <row r="25" spans="1:11">
      <c r="A25" s="172"/>
      <c r="B25" s="172" t="str">
        <f>
連結実質赤字比率に係る赤字・黒字の構成分析!F$33</f>
        <v>
H29</v>
      </c>
      <c r="C25" s="172"/>
      <c r="D25" s="172" t="str">
        <f>
連結実質赤字比率に係る赤字・黒字の構成分析!G$33</f>
        <v>
H30</v>
      </c>
      <c r="E25" s="172"/>
      <c r="F25" s="172" t="str">
        <f>
連結実質赤字比率に係る赤字・黒字の構成分析!H$33</f>
        <v>
R01</v>
      </c>
      <c r="G25" s="172"/>
      <c r="H25" s="172" t="str">
        <f>
連結実質赤字比率に係る赤字・黒字の構成分析!I$33</f>
        <v>
R02</v>
      </c>
      <c r="I25" s="172"/>
      <c r="J25" s="172" t="str">
        <f>
連結実質赤字比率に係る赤字・黒字の構成分析!J$33</f>
        <v>
R03</v>
      </c>
      <c r="K25" s="172"/>
    </row>
    <row r="26" spans="1:11">
      <c r="A26" s="172"/>
      <c r="B26" s="172" t="s">
        <v>
58</v>
      </c>
      <c r="C26" s="172" t="s">
        <v>
59</v>
      </c>
      <c r="D26" s="172" t="s">
        <v>
58</v>
      </c>
      <c r="E26" s="172" t="s">
        <v>
59</v>
      </c>
      <c r="F26" s="172" t="s">
        <v>
58</v>
      </c>
      <c r="G26" s="172" t="s">
        <v>
59</v>
      </c>
      <c r="H26" s="172" t="s">
        <v>
58</v>
      </c>
      <c r="I26" s="172" t="s">
        <v>
59</v>
      </c>
      <c r="J26" s="172" t="s">
        <v>
58</v>
      </c>
      <c r="K26" s="172" t="s">
        <v>
59</v>
      </c>
    </row>
    <row r="27" spans="1:11">
      <c r="A27" s="172" t="str">
        <f>
IF(連結実質赤字比率に係る赤字・黒字の構成分析!C$43="",NA(),連結実質赤字比率に係る赤字・黒字の構成分析!C$43)</f>
        <v>
その他会計（黒字）</v>
      </c>
      <c r="B27" s="172" t="e">
        <f>
IF(ROUND(VALUE(SUBSTITUTE(連結実質赤字比率に係る赤字・黒字の構成分析!F$43,"▲", "-")), 2) &lt; 0, ABS(ROUND(VALUE(SUBSTITUTE(連結実質赤字比率に係る赤字・黒字の構成分析!F$43,"▲", "-")), 2)), NA())</f>
        <v>
#N/A</v>
      </c>
      <c r="C27" s="172">
        <f>
IF(ROUND(VALUE(SUBSTITUTE(連結実質赤字比率に係る赤字・黒字の構成分析!F$43,"▲", "-")), 2) &gt;= 0, ABS(ROUND(VALUE(SUBSTITUTE(連結実質赤字比率に係る赤字・黒字の構成分析!F$43,"▲", "-")), 2)), NA())</f>
        <v>
0.02</v>
      </c>
      <c r="D27" s="172" t="e">
        <f>
IF(ROUND(VALUE(SUBSTITUTE(連結実質赤字比率に係る赤字・黒字の構成分析!G$43,"▲", "-")), 2) &lt; 0, ABS(ROUND(VALUE(SUBSTITUTE(連結実質赤字比率に係る赤字・黒字の構成分析!G$43,"▲", "-")), 2)), NA())</f>
        <v>
#N/A</v>
      </c>
      <c r="E27" s="172">
        <f>
IF(ROUND(VALUE(SUBSTITUTE(連結実質赤字比率に係る赤字・黒字の構成分析!G$43,"▲", "-")), 2) &gt;= 0, ABS(ROUND(VALUE(SUBSTITUTE(連結実質赤字比率に係る赤字・黒字の構成分析!G$43,"▲", "-")), 2)), NA())</f>
        <v>
0.03</v>
      </c>
      <c r="F27" s="172" t="e">
        <f>
IF(ROUND(VALUE(SUBSTITUTE(連結実質赤字比率に係る赤字・黒字の構成分析!H$43,"▲", "-")), 2) &lt; 0, ABS(ROUND(VALUE(SUBSTITUTE(連結実質赤字比率に係る赤字・黒字の構成分析!H$43,"▲", "-")), 2)), NA())</f>
        <v>
#N/A</v>
      </c>
      <c r="G27" s="172">
        <f>
IF(ROUND(VALUE(SUBSTITUTE(連結実質赤字比率に係る赤字・黒字の構成分析!H$43,"▲", "-")), 2) &gt;= 0, ABS(ROUND(VALUE(SUBSTITUTE(連結実質赤字比率に係る赤字・黒字の構成分析!H$43,"▲", "-")), 2)), NA())</f>
        <v>
0.01</v>
      </c>
      <c r="H27" s="172" t="e">
        <f>
IF(ROUND(VALUE(SUBSTITUTE(連結実質赤字比率に係る赤字・黒字の構成分析!I$43,"▲", "-")), 2) &lt; 0, ABS(ROUND(VALUE(SUBSTITUTE(連結実質赤字比率に係る赤字・黒字の構成分析!I$43,"▲", "-")), 2)), NA())</f>
        <v>
#N/A</v>
      </c>
      <c r="I27" s="172">
        <f>
IF(ROUND(VALUE(SUBSTITUTE(連結実質赤字比率に係る赤字・黒字の構成分析!I$43,"▲", "-")), 2) &gt;= 0, ABS(ROUND(VALUE(SUBSTITUTE(連結実質赤字比率に係る赤字・黒字の構成分析!I$43,"▲", "-")), 2)), NA())</f>
        <v>
0</v>
      </c>
      <c r="J27" s="172" t="e">
        <f>
IF(ROUND(VALUE(SUBSTITUTE(連結実質赤字比率に係る赤字・黒字の構成分析!J$43,"▲", "-")), 2) &lt; 0, ABS(ROUND(VALUE(SUBSTITUTE(連結実質赤字比率に係る赤字・黒字の構成分析!J$43,"▲", "-")), 2)), NA())</f>
        <v>
#N/A</v>
      </c>
      <c r="K27" s="172">
        <f>
IF(ROUND(VALUE(SUBSTITUTE(連結実質赤字比率に係る赤字・黒字の構成分析!J$43,"▲", "-")), 2) &gt;= 0, ABS(ROUND(VALUE(SUBSTITUTE(連結実質赤字比率に係る赤字・黒字の構成分析!J$43,"▲", "-")), 2)), NA())</f>
        <v>
0.01</v>
      </c>
    </row>
    <row r="28" spans="1:11">
      <c r="A28" s="172" t="str">
        <f>
IF(連結実質赤字比率に係る赤字・黒字の構成分析!C$42="",NA(),連結実質赤字比率に係る赤字・黒字の構成分析!C$42)</f>
        <v>
その他会計（赤字）</v>
      </c>
      <c r="B28" s="172" t="e">
        <f>
IF(ROUND(VALUE(SUBSTITUTE(連結実質赤字比率に係る赤字・黒字の構成分析!F$42,"▲", "-")), 2) &lt; 0, ABS(ROUND(VALUE(SUBSTITUTE(連結実質赤字比率に係る赤字・黒字の構成分析!F$42,"▲", "-")), 2)), NA())</f>
        <v>
#VALUE!</v>
      </c>
      <c r="C28" s="172" t="e">
        <f>
IF(ROUND(VALUE(SUBSTITUTE(連結実質赤字比率に係る赤字・黒字の構成分析!F$42,"▲", "-")), 2) &gt;= 0, ABS(ROUND(VALUE(SUBSTITUTE(連結実質赤字比率に係る赤字・黒字の構成分析!F$42,"▲", "-")), 2)), NA())</f>
        <v>
#VALUE!</v>
      </c>
      <c r="D28" s="172" t="e">
        <f>
IF(ROUND(VALUE(SUBSTITUTE(連結実質赤字比率に係る赤字・黒字の構成分析!G$42,"▲", "-")), 2) &lt; 0, ABS(ROUND(VALUE(SUBSTITUTE(連結実質赤字比率に係る赤字・黒字の構成分析!G$42,"▲", "-")), 2)), NA())</f>
        <v>
#VALUE!</v>
      </c>
      <c r="E28" s="172" t="e">
        <f>
IF(ROUND(VALUE(SUBSTITUTE(連結実質赤字比率に係る赤字・黒字の構成分析!G$42,"▲", "-")), 2) &gt;= 0, ABS(ROUND(VALUE(SUBSTITUTE(連結実質赤字比率に係る赤字・黒字の構成分析!G$42,"▲", "-")), 2)), NA())</f>
        <v>
#VALUE!</v>
      </c>
      <c r="F28" s="172" t="e">
        <f>
IF(ROUND(VALUE(SUBSTITUTE(連結実質赤字比率に係る赤字・黒字の構成分析!H$42,"▲", "-")), 2) &lt; 0, ABS(ROUND(VALUE(SUBSTITUTE(連結実質赤字比率に係る赤字・黒字の構成分析!H$42,"▲", "-")), 2)), NA())</f>
        <v>
#VALUE!</v>
      </c>
      <c r="G28" s="172" t="e">
        <f>
IF(ROUND(VALUE(SUBSTITUTE(連結実質赤字比率に係る赤字・黒字の構成分析!H$42,"▲", "-")), 2) &gt;= 0, ABS(ROUND(VALUE(SUBSTITUTE(連結実質赤字比率に係る赤字・黒字の構成分析!H$42,"▲", "-")), 2)), NA())</f>
        <v>
#VALUE!</v>
      </c>
      <c r="H28" s="172" t="e">
        <f>
IF(ROUND(VALUE(SUBSTITUTE(連結実質赤字比率に係る赤字・黒字の構成分析!I$42,"▲", "-")), 2) &lt; 0, ABS(ROUND(VALUE(SUBSTITUTE(連結実質赤字比率に係る赤字・黒字の構成分析!I$42,"▲", "-")), 2)), NA())</f>
        <v>
#VALUE!</v>
      </c>
      <c r="I28" s="172" t="e">
        <f>
IF(ROUND(VALUE(SUBSTITUTE(連結実質赤字比率に係る赤字・黒字の構成分析!I$42,"▲", "-")), 2) &gt;= 0, ABS(ROUND(VALUE(SUBSTITUTE(連結実質赤字比率に係る赤字・黒字の構成分析!I$42,"▲", "-")), 2)), NA())</f>
        <v>
#VALUE!</v>
      </c>
      <c r="J28" s="172" t="e">
        <f>
IF(ROUND(VALUE(SUBSTITUTE(連結実質赤字比率に係る赤字・黒字の構成分析!J$42,"▲", "-")), 2) &lt; 0, ABS(ROUND(VALUE(SUBSTITUTE(連結実質赤字比率に係る赤字・黒字の構成分析!J$42,"▲", "-")), 2)), NA())</f>
        <v>
#VALUE!</v>
      </c>
      <c r="K28" s="172" t="e">
        <f>
IF(ROUND(VALUE(SUBSTITUTE(連結実質赤字比率に係る赤字・黒字の構成分析!J$42,"▲", "-")), 2) &gt;= 0, ABS(ROUND(VALUE(SUBSTITUTE(連結実質赤字比率に係る赤字・黒字の構成分析!J$42,"▲", "-")), 2)), NA())</f>
        <v>
#VALUE!</v>
      </c>
    </row>
    <row r="29" spans="1:11">
      <c r="A29" s="172" t="str">
        <f>
IF(連結実質赤字比率に係る赤字・黒字の構成分析!C$41="",NA(),連結実質赤字比率に係る赤字・黒字の構成分析!C$41)</f>
        <v>
東茨城郡内町村及び一部事務組合公平委員会特別会計</v>
      </c>
      <c r="B29" s="172" t="e">
        <f>
IF(ROUND(VALUE(SUBSTITUTE(連結実質赤字比率に係る赤字・黒字の構成分析!F$41,"▲", "-")), 2) &lt; 0, ABS(ROUND(VALUE(SUBSTITUTE(連結実質赤字比率に係る赤字・黒字の構成分析!F$41,"▲", "-")), 2)), NA())</f>
        <v>
#N/A</v>
      </c>
      <c r="C29" s="172">
        <f>
IF(ROUND(VALUE(SUBSTITUTE(連結実質赤字比率に係る赤字・黒字の構成分析!F$41,"▲", "-")), 2) &gt;= 0, ABS(ROUND(VALUE(SUBSTITUTE(連結実質赤字比率に係る赤字・黒字の構成分析!F$41,"▲", "-")), 2)), NA())</f>
        <v>
0.03</v>
      </c>
      <c r="D29" s="172" t="e">
        <f>
IF(ROUND(VALUE(SUBSTITUTE(連結実質赤字比率に係る赤字・黒字の構成分析!G$41,"▲", "-")), 2) &lt; 0, ABS(ROUND(VALUE(SUBSTITUTE(連結実質赤字比率に係る赤字・黒字の構成分析!G$41,"▲", "-")), 2)), NA())</f>
        <v>
#N/A</v>
      </c>
      <c r="E29" s="172">
        <f>
IF(ROUND(VALUE(SUBSTITUTE(連結実質赤字比率に係る赤字・黒字の構成分析!G$41,"▲", "-")), 2) &gt;= 0, ABS(ROUND(VALUE(SUBSTITUTE(連結実質赤字比率に係る赤字・黒字の構成分析!G$41,"▲", "-")), 2)), NA())</f>
        <v>
0.02</v>
      </c>
      <c r="F29" s="172" t="e">
        <f>
IF(ROUND(VALUE(SUBSTITUTE(連結実質赤字比率に係る赤字・黒字の構成分析!H$41,"▲", "-")), 2) &lt; 0, ABS(ROUND(VALUE(SUBSTITUTE(連結実質赤字比率に係る赤字・黒字の構成分析!H$41,"▲", "-")), 2)), NA())</f>
        <v>
#N/A</v>
      </c>
      <c r="G29" s="172">
        <f>
IF(ROUND(VALUE(SUBSTITUTE(連結実質赤字比率に係る赤字・黒字の構成分析!H$41,"▲", "-")), 2) &gt;= 0, ABS(ROUND(VALUE(SUBSTITUTE(連結実質赤字比率に係る赤字・黒字の構成分析!H$41,"▲", "-")), 2)), NA())</f>
        <v>
0.04</v>
      </c>
      <c r="H29" s="172" t="e">
        <f>
IF(ROUND(VALUE(SUBSTITUTE(連結実質赤字比率に係る赤字・黒字の構成分析!I$41,"▲", "-")), 2) &lt; 0, ABS(ROUND(VALUE(SUBSTITUTE(連結実質赤字比率に係る赤字・黒字の構成分析!I$41,"▲", "-")), 2)), NA())</f>
        <v>
#N/A</v>
      </c>
      <c r="I29" s="172">
        <f>
IF(ROUND(VALUE(SUBSTITUTE(連結実質赤字比率に係る赤字・黒字の構成分析!I$41,"▲", "-")), 2) &gt;= 0, ABS(ROUND(VALUE(SUBSTITUTE(連結実質赤字比率に係る赤字・黒字の構成分析!I$41,"▲", "-")), 2)), NA())</f>
        <v>
0.06</v>
      </c>
      <c r="J29" s="172" t="e">
        <f>
IF(ROUND(VALUE(SUBSTITUTE(連結実質赤字比率に係る赤字・黒字の構成分析!J$41,"▲", "-")), 2) &lt; 0, ABS(ROUND(VALUE(SUBSTITUTE(連結実質赤字比率に係る赤字・黒字の構成分析!J$41,"▲", "-")), 2)), NA())</f>
        <v>
#N/A</v>
      </c>
      <c r="K29" s="172">
        <f>
IF(ROUND(VALUE(SUBSTITUTE(連結実質赤字比率に係る赤字・黒字の構成分析!J$41,"▲", "-")), 2) &gt;= 0, ABS(ROUND(VALUE(SUBSTITUTE(連結実質赤字比率に係る赤字・黒字の構成分析!J$41,"▲", "-")), 2)), NA())</f>
        <v>
0.06</v>
      </c>
    </row>
    <row r="30" spans="1:11">
      <c r="A30" s="172" t="str">
        <f>
IF(連結実質赤字比率に係る赤字・黒字の構成分析!C$40="",NA(),連結実質赤字比率に係る赤字・黒字の構成分析!C$40)</f>
        <v>
地方卸売市場事業特別会計</v>
      </c>
      <c r="B30" s="172" t="e">
        <f>
IF(ROUND(VALUE(SUBSTITUTE(連結実質赤字比率に係る赤字・黒字の構成分析!F$40,"▲", "-")), 2) &lt; 0, ABS(ROUND(VALUE(SUBSTITUTE(連結実質赤字比率に係る赤字・黒字の構成分析!F$40,"▲", "-")), 2)), NA())</f>
        <v>
#N/A</v>
      </c>
      <c r="C30" s="172">
        <f>
IF(ROUND(VALUE(SUBSTITUTE(連結実質赤字比率に係る赤字・黒字の構成分析!F$40,"▲", "-")), 2) &gt;= 0, ABS(ROUND(VALUE(SUBSTITUTE(連結実質赤字比率に係る赤字・黒字の構成分析!F$40,"▲", "-")), 2)), NA())</f>
        <v>
7.0000000000000007E-2</v>
      </c>
      <c r="D30" s="172" t="e">
        <f>
IF(ROUND(VALUE(SUBSTITUTE(連結実質赤字比率に係る赤字・黒字の構成分析!G$40,"▲", "-")), 2) &lt; 0, ABS(ROUND(VALUE(SUBSTITUTE(連結実質赤字比率に係る赤字・黒字の構成分析!G$40,"▲", "-")), 2)), NA())</f>
        <v>
#N/A</v>
      </c>
      <c r="E30" s="172">
        <f>
IF(ROUND(VALUE(SUBSTITUTE(連結実質赤字比率に係る赤字・黒字の構成分析!G$40,"▲", "-")), 2) &gt;= 0, ABS(ROUND(VALUE(SUBSTITUTE(連結実質赤字比率に係る赤字・黒字の構成分析!G$40,"▲", "-")), 2)), NA())</f>
        <v>
0.13</v>
      </c>
      <c r="F30" s="172" t="e">
        <f>
IF(ROUND(VALUE(SUBSTITUTE(連結実質赤字比率に係る赤字・黒字の構成分析!H$40,"▲", "-")), 2) &lt; 0, ABS(ROUND(VALUE(SUBSTITUTE(連結実質赤字比率に係る赤字・黒字の構成分析!H$40,"▲", "-")), 2)), NA())</f>
        <v>
#N/A</v>
      </c>
      <c r="G30" s="172">
        <f>
IF(ROUND(VALUE(SUBSTITUTE(連結実質赤字比率に係る赤字・黒字の構成分析!H$40,"▲", "-")), 2) &gt;= 0, ABS(ROUND(VALUE(SUBSTITUTE(連結実質赤字比率に係る赤字・黒字の構成分析!H$40,"▲", "-")), 2)), NA())</f>
        <v>
0.11</v>
      </c>
      <c r="H30" s="172" t="e">
        <f>
IF(ROUND(VALUE(SUBSTITUTE(連結実質赤字比率に係る赤字・黒字の構成分析!I$40,"▲", "-")), 2) &lt; 0, ABS(ROUND(VALUE(SUBSTITUTE(連結実質赤字比率に係る赤字・黒字の構成分析!I$40,"▲", "-")), 2)), NA())</f>
        <v>
#N/A</v>
      </c>
      <c r="I30" s="172">
        <f>
IF(ROUND(VALUE(SUBSTITUTE(連結実質赤字比率に係る赤字・黒字の構成分析!I$40,"▲", "-")), 2) &gt;= 0, ABS(ROUND(VALUE(SUBSTITUTE(連結実質赤字比率に係る赤字・黒字の構成分析!I$40,"▲", "-")), 2)), NA())</f>
        <v>
0.1</v>
      </c>
      <c r="J30" s="172" t="e">
        <f>
IF(ROUND(VALUE(SUBSTITUTE(連結実質赤字比率に係る赤字・黒字の構成分析!J$40,"▲", "-")), 2) &lt; 0, ABS(ROUND(VALUE(SUBSTITUTE(連結実質赤字比率に係る赤字・黒字の構成分析!J$40,"▲", "-")), 2)), NA())</f>
        <v>
#N/A</v>
      </c>
      <c r="K30" s="172">
        <f>
IF(ROUND(VALUE(SUBSTITUTE(連結実質赤字比率に係る赤字・黒字の構成分析!J$40,"▲", "-")), 2) &gt;= 0, ABS(ROUND(VALUE(SUBSTITUTE(連結実質赤字比率に係る赤字・黒字の構成分析!J$40,"▲", "-")), 2)), NA())</f>
        <v>
0.09</v>
      </c>
    </row>
    <row r="31" spans="1:11">
      <c r="A31" s="172" t="str">
        <f>
IF(連結実質赤字比率に係る赤字・黒字の構成分析!C$39="",NA(),連結実質赤字比率に係る赤字・黒字の構成分析!C$39)</f>
        <v>
町営公園墓地事業特別会計</v>
      </c>
      <c r="B31" s="172" t="e">
        <f>
IF(ROUND(VALUE(SUBSTITUTE(連結実質赤字比率に係る赤字・黒字の構成分析!F$39,"▲", "-")), 2) &lt; 0, ABS(ROUND(VALUE(SUBSTITUTE(連結実質赤字比率に係る赤字・黒字の構成分析!F$39,"▲", "-")), 2)), NA())</f>
        <v>
#N/A</v>
      </c>
      <c r="C31" s="172">
        <f>
IF(ROUND(VALUE(SUBSTITUTE(連結実質赤字比率に係る赤字・黒字の構成分析!F$39,"▲", "-")), 2) &gt;= 0, ABS(ROUND(VALUE(SUBSTITUTE(連結実質赤字比率に係る赤字・黒字の構成分析!F$39,"▲", "-")), 2)), NA())</f>
        <v>
0.15</v>
      </c>
      <c r="D31" s="172" t="e">
        <f>
IF(ROUND(VALUE(SUBSTITUTE(連結実質赤字比率に係る赤字・黒字の構成分析!G$39,"▲", "-")), 2) &lt; 0, ABS(ROUND(VALUE(SUBSTITUTE(連結実質赤字比率に係る赤字・黒字の構成分析!G$39,"▲", "-")), 2)), NA())</f>
        <v>
#N/A</v>
      </c>
      <c r="E31" s="172">
        <f>
IF(ROUND(VALUE(SUBSTITUTE(連結実質赤字比率に係る赤字・黒字の構成分析!G$39,"▲", "-")), 2) &gt;= 0, ABS(ROUND(VALUE(SUBSTITUTE(連結実質赤字比率に係る赤字・黒字の構成分析!G$39,"▲", "-")), 2)), NA())</f>
        <v>
0.05</v>
      </c>
      <c r="F31" s="172" t="e">
        <f>
IF(ROUND(VALUE(SUBSTITUTE(連結実質赤字比率に係る赤字・黒字の構成分析!H$39,"▲", "-")), 2) &lt; 0, ABS(ROUND(VALUE(SUBSTITUTE(連結実質赤字比率に係る赤字・黒字の構成分析!H$39,"▲", "-")), 2)), NA())</f>
        <v>
#N/A</v>
      </c>
      <c r="G31" s="172">
        <f>
IF(ROUND(VALUE(SUBSTITUTE(連結実質赤字比率に係る赤字・黒字の構成分析!H$39,"▲", "-")), 2) &gt;= 0, ABS(ROUND(VALUE(SUBSTITUTE(連結実質赤字比率に係る赤字・黒字の構成分析!H$39,"▲", "-")), 2)), NA())</f>
        <v>
0.06</v>
      </c>
      <c r="H31" s="172" t="e">
        <f>
IF(ROUND(VALUE(SUBSTITUTE(連結実質赤字比率に係る赤字・黒字の構成分析!I$39,"▲", "-")), 2) &lt; 0, ABS(ROUND(VALUE(SUBSTITUTE(連結実質赤字比率に係る赤字・黒字の構成分析!I$39,"▲", "-")), 2)), NA())</f>
        <v>
#N/A</v>
      </c>
      <c r="I31" s="172">
        <f>
IF(ROUND(VALUE(SUBSTITUTE(連結実質赤字比率に係る赤字・黒字の構成分析!I$39,"▲", "-")), 2) &gt;= 0, ABS(ROUND(VALUE(SUBSTITUTE(連結実質赤字比率に係る赤字・黒字の構成分析!I$39,"▲", "-")), 2)), NA())</f>
        <v>
0.08</v>
      </c>
      <c r="J31" s="172" t="e">
        <f>
IF(ROUND(VALUE(SUBSTITUTE(連結実質赤字比率に係る赤字・黒字の構成分析!J$39,"▲", "-")), 2) &lt; 0, ABS(ROUND(VALUE(SUBSTITUTE(連結実質赤字比率に係る赤字・黒字の構成分析!J$39,"▲", "-")), 2)), NA())</f>
        <v>
#N/A</v>
      </c>
      <c r="K31" s="172">
        <f>
IF(ROUND(VALUE(SUBSTITUTE(連結実質赤字比率に係る赤字・黒字の構成分析!J$39,"▲", "-")), 2) &gt;= 0, ABS(ROUND(VALUE(SUBSTITUTE(連結実質赤字比率に係る赤字・黒字の構成分析!J$39,"▲", "-")), 2)), NA())</f>
        <v>
0.09</v>
      </c>
    </row>
    <row r="32" spans="1:11">
      <c r="A32" s="172" t="str">
        <f>
IF(連結実質赤字比率に係る赤字・黒字の構成分析!C$38="",NA(),連結実質赤字比率に係る赤字・黒字の構成分析!C$38)</f>
        <v>
公共下水道事業特別会計</v>
      </c>
      <c r="B32" s="172" t="e">
        <f>
IF(ROUND(VALUE(SUBSTITUTE(連結実質赤字比率に係る赤字・黒字の構成分析!F$38,"▲", "-")), 2) &lt; 0, ABS(ROUND(VALUE(SUBSTITUTE(連結実質赤字比率に係る赤字・黒字の構成分析!F$38,"▲", "-")), 2)), NA())</f>
        <v>
#N/A</v>
      </c>
      <c r="C32" s="172">
        <f>
IF(ROUND(VALUE(SUBSTITUTE(連結実質赤字比率に係る赤字・黒字の構成分析!F$38,"▲", "-")), 2) &gt;= 0, ABS(ROUND(VALUE(SUBSTITUTE(連結実質赤字比率に係る赤字・黒字の構成分析!F$38,"▲", "-")), 2)), NA())</f>
        <v>
0.43</v>
      </c>
      <c r="D32" s="172" t="e">
        <f>
IF(ROUND(VALUE(SUBSTITUTE(連結実質赤字比率に係る赤字・黒字の構成分析!G$38,"▲", "-")), 2) &lt; 0, ABS(ROUND(VALUE(SUBSTITUTE(連結実質赤字比率に係る赤字・黒字の構成分析!G$38,"▲", "-")), 2)), NA())</f>
        <v>
#N/A</v>
      </c>
      <c r="E32" s="172">
        <f>
IF(ROUND(VALUE(SUBSTITUTE(連結実質赤字比率に係る赤字・黒字の構成分析!G$38,"▲", "-")), 2) &gt;= 0, ABS(ROUND(VALUE(SUBSTITUTE(連結実質赤字比率に係る赤字・黒字の構成分析!G$38,"▲", "-")), 2)), NA())</f>
        <v>
0.44</v>
      </c>
      <c r="F32" s="172" t="e">
        <f>
IF(ROUND(VALUE(SUBSTITUTE(連結実質赤字比率に係る赤字・黒字の構成分析!H$38,"▲", "-")), 2) &lt; 0, ABS(ROUND(VALUE(SUBSTITUTE(連結実質赤字比率に係る赤字・黒字の構成分析!H$38,"▲", "-")), 2)), NA())</f>
        <v>
#N/A</v>
      </c>
      <c r="G32" s="172">
        <f>
IF(ROUND(VALUE(SUBSTITUTE(連結実質赤字比率に係る赤字・黒字の構成分析!H$38,"▲", "-")), 2) &gt;= 0, ABS(ROUND(VALUE(SUBSTITUTE(連結実質赤字比率に係る赤字・黒字の構成分析!H$38,"▲", "-")), 2)), NA())</f>
        <v>
0.38</v>
      </c>
      <c r="H32" s="172" t="e">
        <f>
IF(ROUND(VALUE(SUBSTITUTE(連結実質赤字比率に係る赤字・黒字の構成分析!I$38,"▲", "-")), 2) &lt; 0, ABS(ROUND(VALUE(SUBSTITUTE(連結実質赤字比率に係る赤字・黒字の構成分析!I$38,"▲", "-")), 2)), NA())</f>
        <v>
#N/A</v>
      </c>
      <c r="I32" s="172">
        <f>
IF(ROUND(VALUE(SUBSTITUTE(連結実質赤字比率に係る赤字・黒字の構成分析!I$38,"▲", "-")), 2) &gt;= 0, ABS(ROUND(VALUE(SUBSTITUTE(連結実質赤字比率に係る赤字・黒字の構成分析!I$38,"▲", "-")), 2)), NA())</f>
        <v>
0.34</v>
      </c>
      <c r="J32" s="172" t="e">
        <f>
IF(ROUND(VALUE(SUBSTITUTE(連結実質赤字比率に係る赤字・黒字の構成分析!J$38,"▲", "-")), 2) &lt; 0, ABS(ROUND(VALUE(SUBSTITUTE(連結実質赤字比率に係る赤字・黒字の構成分析!J$38,"▲", "-")), 2)), NA())</f>
        <v>
#N/A</v>
      </c>
      <c r="K32" s="172">
        <f>
IF(ROUND(VALUE(SUBSTITUTE(連結実質赤字比率に係る赤字・黒字の構成分析!J$38,"▲", "-")), 2) &gt;= 0, ABS(ROUND(VALUE(SUBSTITUTE(連結実質赤字比率に係る赤字・黒字の構成分析!J$38,"▲", "-")), 2)), NA())</f>
        <v>
0.42</v>
      </c>
    </row>
    <row r="33" spans="1:16">
      <c r="A33" s="172" t="str">
        <f>
IF(連結実質赤字比率に係る赤字・黒字の構成分析!C$37="",NA(),連結実質赤字比率に係る赤字・黒字の構成分析!C$37)</f>
        <v>
国民健康保険特別会計</v>
      </c>
      <c r="B33" s="172" t="e">
        <f>
IF(ROUND(VALUE(SUBSTITUTE(連結実質赤字比率に係る赤字・黒字の構成分析!F$37,"▲", "-")), 2) &lt; 0, ABS(ROUND(VALUE(SUBSTITUTE(連結実質赤字比率に係る赤字・黒字の構成分析!F$37,"▲", "-")), 2)), NA())</f>
        <v>
#N/A</v>
      </c>
      <c r="C33" s="172">
        <f>
IF(ROUND(VALUE(SUBSTITUTE(連結実質赤字比率に係る赤字・黒字の構成分析!F$37,"▲", "-")), 2) &gt;= 0, ABS(ROUND(VALUE(SUBSTITUTE(連結実質赤字比率に係る赤字・黒字の構成分析!F$37,"▲", "-")), 2)), NA())</f>
        <v>
0.84</v>
      </c>
      <c r="D33" s="172" t="e">
        <f>
IF(ROUND(VALUE(SUBSTITUTE(連結実質赤字比率に係る赤字・黒字の構成分析!G$37,"▲", "-")), 2) &lt; 0, ABS(ROUND(VALUE(SUBSTITUTE(連結実質赤字比率に係る赤字・黒字の構成分析!G$37,"▲", "-")), 2)), NA())</f>
        <v>
#N/A</v>
      </c>
      <c r="E33" s="172">
        <f>
IF(ROUND(VALUE(SUBSTITUTE(連結実質赤字比率に係る赤字・黒字の構成分析!G$37,"▲", "-")), 2) &gt;= 0, ABS(ROUND(VALUE(SUBSTITUTE(連結実質赤字比率に係る赤字・黒字の構成分析!G$37,"▲", "-")), 2)), NA())</f>
        <v>
0.02</v>
      </c>
      <c r="F33" s="172" t="e">
        <f>
IF(ROUND(VALUE(SUBSTITUTE(連結実質赤字比率に係る赤字・黒字の構成分析!H$37,"▲", "-")), 2) &lt; 0, ABS(ROUND(VALUE(SUBSTITUTE(連結実質赤字比率に係る赤字・黒字の構成分析!H$37,"▲", "-")), 2)), NA())</f>
        <v>
#N/A</v>
      </c>
      <c r="G33" s="172">
        <f>
IF(ROUND(VALUE(SUBSTITUTE(連結実質赤字比率に係る赤字・黒字の構成分析!H$37,"▲", "-")), 2) &gt;= 0, ABS(ROUND(VALUE(SUBSTITUTE(連結実質赤字比率に係る赤字・黒字の構成分析!H$37,"▲", "-")), 2)), NA())</f>
        <v>
0.04</v>
      </c>
      <c r="H33" s="172" t="e">
        <f>
IF(ROUND(VALUE(SUBSTITUTE(連結実質赤字比率に係る赤字・黒字の構成分析!I$37,"▲", "-")), 2) &lt; 0, ABS(ROUND(VALUE(SUBSTITUTE(連結実質赤字比率に係る赤字・黒字の構成分析!I$37,"▲", "-")), 2)), NA())</f>
        <v>
#N/A</v>
      </c>
      <c r="I33" s="172">
        <f>
IF(ROUND(VALUE(SUBSTITUTE(連結実質赤字比率に係る赤字・黒字の構成分析!I$37,"▲", "-")), 2) &gt;= 0, ABS(ROUND(VALUE(SUBSTITUTE(連結実質赤字比率に係る赤字・黒字の構成分析!I$37,"▲", "-")), 2)), NA())</f>
        <v>
0.43</v>
      </c>
      <c r="J33" s="172" t="e">
        <f>
IF(ROUND(VALUE(SUBSTITUTE(連結実質赤字比率に係る赤字・黒字の構成分析!J$37,"▲", "-")), 2) &lt; 0, ABS(ROUND(VALUE(SUBSTITUTE(連結実質赤字比率に係る赤字・黒字の構成分析!J$37,"▲", "-")), 2)), NA())</f>
        <v>
#N/A</v>
      </c>
      <c r="K33" s="172">
        <f>
IF(ROUND(VALUE(SUBSTITUTE(連結実質赤字比率に係る赤字・黒字の構成分析!J$37,"▲", "-")), 2) &gt;= 0, ABS(ROUND(VALUE(SUBSTITUTE(連結実質赤字比率に係る赤字・黒字の構成分析!J$37,"▲", "-")), 2)), NA())</f>
        <v>
0.9</v>
      </c>
    </row>
    <row r="34" spans="1:16">
      <c r="A34" s="172" t="str">
        <f>
IF(連結実質赤字比率に係る赤字・黒字の構成分析!C$36="",NA(),連結実質赤字比率に係る赤字・黒字の構成分析!C$36)</f>
        <v>
介護保険特別会計</v>
      </c>
      <c r="B34" s="172" t="e">
        <f>
IF(ROUND(VALUE(SUBSTITUTE(連結実質赤字比率に係る赤字・黒字の構成分析!F$36,"▲", "-")), 2) &lt; 0, ABS(ROUND(VALUE(SUBSTITUTE(連結実質赤字比率に係る赤字・黒字の構成分析!F$36,"▲", "-")), 2)), NA())</f>
        <v>
#N/A</v>
      </c>
      <c r="C34" s="172">
        <f>
IF(ROUND(VALUE(SUBSTITUTE(連結実質赤字比率に係る赤字・黒字の構成分析!F$36,"▲", "-")), 2) &gt;= 0, ABS(ROUND(VALUE(SUBSTITUTE(連結実質赤字比率に係る赤字・黒字の構成分析!F$36,"▲", "-")), 2)), NA())</f>
        <v>
1.21</v>
      </c>
      <c r="D34" s="172" t="e">
        <f>
IF(ROUND(VALUE(SUBSTITUTE(連結実質赤字比率に係る赤字・黒字の構成分析!G$36,"▲", "-")), 2) &lt; 0, ABS(ROUND(VALUE(SUBSTITUTE(連結実質赤字比率に係る赤字・黒字の構成分析!G$36,"▲", "-")), 2)), NA())</f>
        <v>
#N/A</v>
      </c>
      <c r="E34" s="172">
        <f>
IF(ROUND(VALUE(SUBSTITUTE(連結実質赤字比率に係る赤字・黒字の構成分析!G$36,"▲", "-")), 2) &gt;= 0, ABS(ROUND(VALUE(SUBSTITUTE(連結実質赤字比率に係る赤字・黒字の構成分析!G$36,"▲", "-")), 2)), NA())</f>
        <v>
0.79</v>
      </c>
      <c r="F34" s="172" t="e">
        <f>
IF(ROUND(VALUE(SUBSTITUTE(連結実質赤字比率に係る赤字・黒字の構成分析!H$36,"▲", "-")), 2) &lt; 0, ABS(ROUND(VALUE(SUBSTITUTE(連結実質赤字比率に係る赤字・黒字の構成分析!H$36,"▲", "-")), 2)), NA())</f>
        <v>
#N/A</v>
      </c>
      <c r="G34" s="172">
        <f>
IF(ROUND(VALUE(SUBSTITUTE(連結実質赤字比率に係る赤字・黒字の構成分析!H$36,"▲", "-")), 2) &gt;= 0, ABS(ROUND(VALUE(SUBSTITUTE(連結実質赤字比率に係る赤字・黒字の構成分析!H$36,"▲", "-")), 2)), NA())</f>
        <v>
0.78</v>
      </c>
      <c r="H34" s="172" t="e">
        <f>
IF(ROUND(VALUE(SUBSTITUTE(連結実質赤字比率に係る赤字・黒字の構成分析!I$36,"▲", "-")), 2) &lt; 0, ABS(ROUND(VALUE(SUBSTITUTE(連結実質赤字比率に係る赤字・黒字の構成分析!I$36,"▲", "-")), 2)), NA())</f>
        <v>
#N/A</v>
      </c>
      <c r="I34" s="172">
        <f>
IF(ROUND(VALUE(SUBSTITUTE(連結実質赤字比率に係る赤字・黒字の構成分析!I$36,"▲", "-")), 2) &gt;= 0, ABS(ROUND(VALUE(SUBSTITUTE(連結実質赤字比率に係る赤字・黒字の構成分析!I$36,"▲", "-")), 2)), NA())</f>
        <v>
1.4</v>
      </c>
      <c r="J34" s="172" t="e">
        <f>
IF(ROUND(VALUE(SUBSTITUTE(連結実質赤字比率に係る赤字・黒字の構成分析!J$36,"▲", "-")), 2) &lt; 0, ABS(ROUND(VALUE(SUBSTITUTE(連結実質赤字比率に係る赤字・黒字の構成分析!J$36,"▲", "-")), 2)), NA())</f>
        <v>
#N/A</v>
      </c>
      <c r="K34" s="172">
        <f>
IF(ROUND(VALUE(SUBSTITUTE(連結実質赤字比率に係る赤字・黒字の構成分析!J$36,"▲", "-")), 2) &gt;= 0, ABS(ROUND(VALUE(SUBSTITUTE(連結実質赤字比率に係る赤字・黒字の構成分析!J$36,"▲", "-")), 2)), NA())</f>
        <v>
1.28</v>
      </c>
    </row>
    <row r="35" spans="1:16">
      <c r="A35" s="172" t="str">
        <f>
IF(連結実質赤字比率に係る赤字・黒字の構成分析!C$35="",NA(),連結実質赤字比率に係る赤字・黒字の構成分析!C$35)</f>
        <v>
水道事業会計</v>
      </c>
      <c r="B35" s="172" t="e">
        <f>
IF(ROUND(VALUE(SUBSTITUTE(連結実質赤字比率に係る赤字・黒字の構成分析!F$35,"▲", "-")), 2) &lt; 0, ABS(ROUND(VALUE(SUBSTITUTE(連結実質赤字比率に係る赤字・黒字の構成分析!F$35,"▲", "-")), 2)), NA())</f>
        <v>
#N/A</v>
      </c>
      <c r="C35" s="172">
        <f>
IF(ROUND(VALUE(SUBSTITUTE(連結実質赤字比率に係る赤字・黒字の構成分析!F$35,"▲", "-")), 2) &gt;= 0, ABS(ROUND(VALUE(SUBSTITUTE(連結実質赤字比率に係る赤字・黒字の構成分析!F$35,"▲", "-")), 2)), NA())</f>
        <v>
9.14</v>
      </c>
      <c r="D35" s="172" t="e">
        <f>
IF(ROUND(VALUE(SUBSTITUTE(連結実質赤字比率に係る赤字・黒字の構成分析!G$35,"▲", "-")), 2) &lt; 0, ABS(ROUND(VALUE(SUBSTITUTE(連結実質赤字比率に係る赤字・黒字の構成分析!G$35,"▲", "-")), 2)), NA())</f>
        <v>
#N/A</v>
      </c>
      <c r="E35" s="172">
        <f>
IF(ROUND(VALUE(SUBSTITUTE(連結実質赤字比率に係る赤字・黒字の構成分析!G$35,"▲", "-")), 2) &gt;= 0, ABS(ROUND(VALUE(SUBSTITUTE(連結実質赤字比率に係る赤字・黒字の構成分析!G$35,"▲", "-")), 2)), NA())</f>
        <v>
8.3800000000000008</v>
      </c>
      <c r="F35" s="172" t="e">
        <f>
IF(ROUND(VALUE(SUBSTITUTE(連結実質赤字比率に係る赤字・黒字の構成分析!H$35,"▲", "-")), 2) &lt; 0, ABS(ROUND(VALUE(SUBSTITUTE(連結実質赤字比率に係る赤字・黒字の構成分析!H$35,"▲", "-")), 2)), NA())</f>
        <v>
#N/A</v>
      </c>
      <c r="G35" s="172">
        <f>
IF(ROUND(VALUE(SUBSTITUTE(連結実質赤字比率に係る赤字・黒字の構成分析!H$35,"▲", "-")), 2) &gt;= 0, ABS(ROUND(VALUE(SUBSTITUTE(連結実質赤字比率に係る赤字・黒字の構成分析!H$35,"▲", "-")), 2)), NA())</f>
        <v>
7.65</v>
      </c>
      <c r="H35" s="172" t="e">
        <f>
IF(ROUND(VALUE(SUBSTITUTE(連結実質赤字比率に係る赤字・黒字の構成分析!I$35,"▲", "-")), 2) &lt; 0, ABS(ROUND(VALUE(SUBSTITUTE(連結実質赤字比率に係る赤字・黒字の構成分析!I$35,"▲", "-")), 2)), NA())</f>
        <v>
#N/A</v>
      </c>
      <c r="I35" s="172">
        <f>
IF(ROUND(VALUE(SUBSTITUTE(連結実質赤字比率に係る赤字・黒字の構成分析!I$35,"▲", "-")), 2) &gt;= 0, ABS(ROUND(VALUE(SUBSTITUTE(連結実質赤字比率に係る赤字・黒字の構成分析!I$35,"▲", "-")), 2)), NA())</f>
        <v>
6.58</v>
      </c>
      <c r="J35" s="172" t="e">
        <f>
IF(ROUND(VALUE(SUBSTITUTE(連結実質赤字比率に係る赤字・黒字の構成分析!J$35,"▲", "-")), 2) &lt; 0, ABS(ROUND(VALUE(SUBSTITUTE(連結実質赤字比率に係る赤字・黒字の構成分析!J$35,"▲", "-")), 2)), NA())</f>
        <v>
#N/A</v>
      </c>
      <c r="K35" s="172">
        <f>
IF(ROUND(VALUE(SUBSTITUTE(連結実質赤字比率に係る赤字・黒字の構成分析!J$35,"▲", "-")), 2) &gt;= 0, ABS(ROUND(VALUE(SUBSTITUTE(連結実質赤字比率に係る赤字・黒字の構成分析!J$35,"▲", "-")), 2)), NA())</f>
        <v>
4.49</v>
      </c>
    </row>
    <row r="36" spans="1:16">
      <c r="A36" s="172" t="str">
        <f>
IF(連結実質赤字比率に係る赤字・黒字の構成分析!C$34="",NA(),連結実質赤字比率に係る赤字・黒字の構成分析!C$34)</f>
        <v>
一般会計</v>
      </c>
      <c r="B36" s="172" t="e">
        <f>
IF(ROUND(VALUE(SUBSTITUTE(連結実質赤字比率に係る赤字・黒字の構成分析!F$34,"▲", "-")), 2) &lt; 0, ABS(ROUND(VALUE(SUBSTITUTE(連結実質赤字比率に係る赤字・黒字の構成分析!F$34,"▲", "-")), 2)), NA())</f>
        <v>
#N/A</v>
      </c>
      <c r="C36" s="172">
        <f>
IF(ROUND(VALUE(SUBSTITUTE(連結実質赤字比率に係る赤字・黒字の構成分析!F$34,"▲", "-")), 2) &gt;= 0, ABS(ROUND(VALUE(SUBSTITUTE(連結実質赤字比率に係る赤字・黒字の構成分析!F$34,"▲", "-")), 2)), NA())</f>
        <v>
13.54</v>
      </c>
      <c r="D36" s="172" t="e">
        <f>
IF(ROUND(VALUE(SUBSTITUTE(連結実質赤字比率に係る赤字・黒字の構成分析!G$34,"▲", "-")), 2) &lt; 0, ABS(ROUND(VALUE(SUBSTITUTE(連結実質赤字比率に係る赤字・黒字の構成分析!G$34,"▲", "-")), 2)), NA())</f>
        <v>
#N/A</v>
      </c>
      <c r="E36" s="172">
        <f>
IF(ROUND(VALUE(SUBSTITUTE(連結実質赤字比率に係る赤字・黒字の構成分析!G$34,"▲", "-")), 2) &gt;= 0, ABS(ROUND(VALUE(SUBSTITUTE(連結実質赤字比率に係る赤字・黒字の構成分析!G$34,"▲", "-")), 2)), NA())</f>
        <v>
10.61</v>
      </c>
      <c r="F36" s="172" t="e">
        <f>
IF(ROUND(VALUE(SUBSTITUTE(連結実質赤字比率に係る赤字・黒字の構成分析!H$34,"▲", "-")), 2) &lt; 0, ABS(ROUND(VALUE(SUBSTITUTE(連結実質赤字比率に係る赤字・黒字の構成分析!H$34,"▲", "-")), 2)), NA())</f>
        <v>
#N/A</v>
      </c>
      <c r="G36" s="172">
        <f>
IF(ROUND(VALUE(SUBSTITUTE(連結実質赤字比率に係る赤字・黒字の構成分析!H$34,"▲", "-")), 2) &gt;= 0, ABS(ROUND(VALUE(SUBSTITUTE(連結実質赤字比率に係る赤字・黒字の構成分析!H$34,"▲", "-")), 2)), NA())</f>
        <v>
5.56</v>
      </c>
      <c r="H36" s="172" t="e">
        <f>
IF(ROUND(VALUE(SUBSTITUTE(連結実質赤字比率に係る赤字・黒字の構成分析!I$34,"▲", "-")), 2) &lt; 0, ABS(ROUND(VALUE(SUBSTITUTE(連結実質赤字比率に係る赤字・黒字の構成分析!I$34,"▲", "-")), 2)), NA())</f>
        <v>
#N/A</v>
      </c>
      <c r="I36" s="172">
        <f>
IF(ROUND(VALUE(SUBSTITUTE(連結実質赤字比率に係る赤字・黒字の構成分析!I$34,"▲", "-")), 2) &gt;= 0, ABS(ROUND(VALUE(SUBSTITUTE(連結実質赤字比率に係る赤字・黒字の構成分析!I$34,"▲", "-")), 2)), NA())</f>
        <v>
10.62</v>
      </c>
      <c r="J36" s="172" t="e">
        <f>
IF(ROUND(VALUE(SUBSTITUTE(連結実質赤字比率に係る赤字・黒字の構成分析!J$34,"▲", "-")), 2) &lt; 0, ABS(ROUND(VALUE(SUBSTITUTE(連結実質赤字比率に係る赤字・黒字の構成分析!J$34,"▲", "-")), 2)), NA())</f>
        <v>
#N/A</v>
      </c>
      <c r="K36" s="172">
        <f>
IF(ROUND(VALUE(SUBSTITUTE(連結実質赤字比率に係る赤字・黒字の構成分析!J$34,"▲", "-")), 2) &gt;= 0, ABS(ROUND(VALUE(SUBSTITUTE(連結実質赤字比率に係る赤字・黒字の構成分析!J$34,"▲", "-")), 2)), NA())</f>
        <v>
14.8</v>
      </c>
    </row>
    <row r="39" spans="1:16">
      <c r="A39" s="141" t="s">
        <v>
60</v>
      </c>
    </row>
    <row r="40" spans="1:16">
      <c r="A40" s="173"/>
      <c r="B40" s="173" t="str">
        <f>
'実質公債費比率（分子）の構造'!K$44</f>
        <v>
H29</v>
      </c>
      <c r="C40" s="173"/>
      <c r="D40" s="173"/>
      <c r="E40" s="173" t="str">
        <f>
'実質公債費比率（分子）の構造'!L$44</f>
        <v>
H30</v>
      </c>
      <c r="F40" s="173"/>
      <c r="G40" s="173"/>
      <c r="H40" s="173" t="str">
        <f>
'実質公債費比率（分子）の構造'!M$44</f>
        <v>
R01</v>
      </c>
      <c r="I40" s="173"/>
      <c r="J40" s="173"/>
      <c r="K40" s="173" t="str">
        <f>
'実質公債費比率（分子）の構造'!N$44</f>
        <v>
R02</v>
      </c>
      <c r="L40" s="173"/>
      <c r="M40" s="173"/>
      <c r="N40" s="173" t="str">
        <f>
'実質公債費比率（分子）の構造'!O$44</f>
        <v>
R03</v>
      </c>
      <c r="O40" s="173"/>
      <c r="P40" s="173"/>
    </row>
    <row r="41" spans="1:16">
      <c r="A41" s="173"/>
      <c r="B41" s="173" t="s">
        <v>
61</v>
      </c>
      <c r="C41" s="173"/>
      <c r="D41" s="173" t="s">
        <v>
62</v>
      </c>
      <c r="E41" s="173" t="s">
        <v>
61</v>
      </c>
      <c r="F41" s="173"/>
      <c r="G41" s="173" t="s">
        <v>
62</v>
      </c>
      <c r="H41" s="173" t="s">
        <v>
61</v>
      </c>
      <c r="I41" s="173"/>
      <c r="J41" s="173" t="s">
        <v>
62</v>
      </c>
      <c r="K41" s="173" t="s">
        <v>
61</v>
      </c>
      <c r="L41" s="173"/>
      <c r="M41" s="173" t="s">
        <v>
62</v>
      </c>
      <c r="N41" s="173" t="s">
        <v>
61</v>
      </c>
      <c r="O41" s="173"/>
      <c r="P41" s="173" t="s">
        <v>
62</v>
      </c>
    </row>
    <row r="42" spans="1:16">
      <c r="A42" s="173" t="s">
        <v>
63</v>
      </c>
      <c r="B42" s="173"/>
      <c r="C42" s="173"/>
      <c r="D42" s="173">
        <f>
'実質公債費比率（分子）の構造'!K$52</f>
        <v>
758</v>
      </c>
      <c r="E42" s="173"/>
      <c r="F42" s="173"/>
      <c r="G42" s="173">
        <f>
'実質公債費比率（分子）の構造'!L$52</f>
        <v>
768</v>
      </c>
      <c r="H42" s="173"/>
      <c r="I42" s="173"/>
      <c r="J42" s="173">
        <f>
'実質公債費比率（分子）の構造'!M$52</f>
        <v>
769</v>
      </c>
      <c r="K42" s="173"/>
      <c r="L42" s="173"/>
      <c r="M42" s="173">
        <f>
'実質公債費比率（分子）の構造'!N$52</f>
        <v>
780</v>
      </c>
      <c r="N42" s="173"/>
      <c r="O42" s="173"/>
      <c r="P42" s="173">
        <f>
'実質公債費比率（分子）の構造'!O$52</f>
        <v>
783</v>
      </c>
    </row>
    <row r="43" spans="1:16">
      <c r="A43" s="173" t="s">
        <v>
64</v>
      </c>
      <c r="B43" s="173" t="str">
        <f>
'実質公債費比率（分子）の構造'!K$51</f>
        <v>
-</v>
      </c>
      <c r="C43" s="173"/>
      <c r="D43" s="173"/>
      <c r="E43" s="173" t="str">
        <f>
'実質公債費比率（分子）の構造'!L$51</f>
        <v>
-</v>
      </c>
      <c r="F43" s="173"/>
      <c r="G43" s="173"/>
      <c r="H43" s="173" t="str">
        <f>
'実質公債費比率（分子）の構造'!M$51</f>
        <v>
-</v>
      </c>
      <c r="I43" s="173"/>
      <c r="J43" s="173"/>
      <c r="K43" s="173" t="str">
        <f>
'実質公債費比率（分子）の構造'!N$51</f>
        <v>
-</v>
      </c>
      <c r="L43" s="173"/>
      <c r="M43" s="173"/>
      <c r="N43" s="173" t="str">
        <f>
'実質公債費比率（分子）の構造'!O$51</f>
        <v>
-</v>
      </c>
      <c r="O43" s="173"/>
      <c r="P43" s="173"/>
    </row>
    <row r="44" spans="1:16">
      <c r="A44" s="173" t="s">
        <v>
65</v>
      </c>
      <c r="B44" s="173" t="str">
        <f>
'実質公債費比率（分子）の構造'!K$50</f>
        <v>
-</v>
      </c>
      <c r="C44" s="173"/>
      <c r="D44" s="173"/>
      <c r="E44" s="173" t="str">
        <f>
'実質公債費比率（分子）の構造'!L$50</f>
        <v>
-</v>
      </c>
      <c r="F44" s="173"/>
      <c r="G44" s="173"/>
      <c r="H44" s="173" t="str">
        <f>
'実質公債費比率（分子）の構造'!M$50</f>
        <v>
-</v>
      </c>
      <c r="I44" s="173"/>
      <c r="J44" s="173"/>
      <c r="K44" s="173" t="str">
        <f>
'実質公債費比率（分子）の構造'!N$50</f>
        <v>
-</v>
      </c>
      <c r="L44" s="173"/>
      <c r="M44" s="173"/>
      <c r="N44" s="173" t="str">
        <f>
'実質公債費比率（分子）の構造'!O$50</f>
        <v>
-</v>
      </c>
      <c r="O44" s="173"/>
      <c r="P44" s="173"/>
    </row>
    <row r="45" spans="1:16">
      <c r="A45" s="173" t="s">
        <v>
66</v>
      </c>
      <c r="B45" s="173">
        <f>
'実質公債費比率（分子）の構造'!K$49</f>
        <v>
16</v>
      </c>
      <c r="C45" s="173"/>
      <c r="D45" s="173"/>
      <c r="E45" s="173">
        <f>
'実質公債費比率（分子）の構造'!L$49</f>
        <v>
16</v>
      </c>
      <c r="F45" s="173"/>
      <c r="G45" s="173"/>
      <c r="H45" s="173">
        <f>
'実質公債費比率（分子）の構造'!M$49</f>
        <v>
13</v>
      </c>
      <c r="I45" s="173"/>
      <c r="J45" s="173"/>
      <c r="K45" s="173">
        <f>
'実質公債費比率（分子）の構造'!N$49</f>
        <v>
3</v>
      </c>
      <c r="L45" s="173"/>
      <c r="M45" s="173"/>
      <c r="N45" s="173">
        <f>
'実質公債費比率（分子）の構造'!O$49</f>
        <v>
0</v>
      </c>
      <c r="O45" s="173"/>
      <c r="P45" s="173"/>
    </row>
    <row r="46" spans="1:16">
      <c r="A46" s="173" t="s">
        <v>
67</v>
      </c>
      <c r="B46" s="173">
        <f>
'実質公債費比率（分子）の構造'!K$48</f>
        <v>
253</v>
      </c>
      <c r="C46" s="173"/>
      <c r="D46" s="173"/>
      <c r="E46" s="173">
        <f>
'実質公債費比率（分子）の構造'!L$48</f>
        <v>
252</v>
      </c>
      <c r="F46" s="173"/>
      <c r="G46" s="173"/>
      <c r="H46" s="173">
        <f>
'実質公債費比率（分子）の構造'!M$48</f>
        <v>
223</v>
      </c>
      <c r="I46" s="173"/>
      <c r="J46" s="173"/>
      <c r="K46" s="173">
        <f>
'実質公債費比率（分子）の構造'!N$48</f>
        <v>
238</v>
      </c>
      <c r="L46" s="173"/>
      <c r="M46" s="173"/>
      <c r="N46" s="173">
        <f>
'実質公債費比率（分子）の構造'!O$48</f>
        <v>
244</v>
      </c>
      <c r="O46" s="173"/>
      <c r="P46" s="173"/>
    </row>
    <row r="47" spans="1:16">
      <c r="A47" s="173" t="s">
        <v>
68</v>
      </c>
      <c r="B47" s="173" t="str">
        <f>
'実質公債費比率（分子）の構造'!K$47</f>
        <v>
-</v>
      </c>
      <c r="C47" s="173"/>
      <c r="D47" s="173"/>
      <c r="E47" s="173" t="str">
        <f>
'実質公債費比率（分子）の構造'!L$47</f>
        <v>
-</v>
      </c>
      <c r="F47" s="173"/>
      <c r="G47" s="173"/>
      <c r="H47" s="173" t="str">
        <f>
'実質公債費比率（分子）の構造'!M$47</f>
        <v>
-</v>
      </c>
      <c r="I47" s="173"/>
      <c r="J47" s="173"/>
      <c r="K47" s="173" t="str">
        <f>
'実質公債費比率（分子）の構造'!N$47</f>
        <v>
-</v>
      </c>
      <c r="L47" s="173"/>
      <c r="M47" s="173"/>
      <c r="N47" s="173" t="str">
        <f>
'実質公債費比率（分子）の構造'!O$47</f>
        <v>
-</v>
      </c>
      <c r="O47" s="173"/>
      <c r="P47" s="173"/>
    </row>
    <row r="48" spans="1:16">
      <c r="A48" s="173" t="s">
        <v>
69</v>
      </c>
      <c r="B48" s="173" t="str">
        <f>
'実質公債費比率（分子）の構造'!K$46</f>
        <v>
-</v>
      </c>
      <c r="C48" s="173"/>
      <c r="D48" s="173"/>
      <c r="E48" s="173" t="str">
        <f>
'実質公債費比率（分子）の構造'!L$46</f>
        <v>
-</v>
      </c>
      <c r="F48" s="173"/>
      <c r="G48" s="173"/>
      <c r="H48" s="173" t="str">
        <f>
'実質公債費比率（分子）の構造'!M$46</f>
        <v>
-</v>
      </c>
      <c r="I48" s="173"/>
      <c r="J48" s="173"/>
      <c r="K48" s="173" t="str">
        <f>
'実質公債費比率（分子）の構造'!N$46</f>
        <v>
-</v>
      </c>
      <c r="L48" s="173"/>
      <c r="M48" s="173"/>
      <c r="N48" s="173" t="str">
        <f>
'実質公債費比率（分子）の構造'!O$46</f>
        <v>
-</v>
      </c>
      <c r="O48" s="173"/>
      <c r="P48" s="173"/>
    </row>
    <row r="49" spans="1:16">
      <c r="A49" s="173" t="s">
        <v>
70</v>
      </c>
      <c r="B49" s="173">
        <f>
'実質公債費比率（分子）の構造'!K$45</f>
        <v>
647</v>
      </c>
      <c r="C49" s="173"/>
      <c r="D49" s="173"/>
      <c r="E49" s="173">
        <f>
'実質公債費比率（分子）の構造'!L$45</f>
        <v>
722</v>
      </c>
      <c r="F49" s="173"/>
      <c r="G49" s="173"/>
      <c r="H49" s="173">
        <f>
'実質公債費比率（分子）の構造'!M$45</f>
        <v>
775</v>
      </c>
      <c r="I49" s="173"/>
      <c r="J49" s="173"/>
      <c r="K49" s="173">
        <f>
'実質公債費比率（分子）の構造'!N$45</f>
        <v>
796</v>
      </c>
      <c r="L49" s="173"/>
      <c r="M49" s="173"/>
      <c r="N49" s="173">
        <f>
'実質公債費比率（分子）の構造'!O$45</f>
        <v>
778</v>
      </c>
      <c r="O49" s="173"/>
      <c r="P49" s="173"/>
    </row>
    <row r="50" spans="1:16">
      <c r="A50" s="173" t="s">
        <v>
71</v>
      </c>
      <c r="B50" s="173" t="e">
        <f>
NA()</f>
        <v>
#N/A</v>
      </c>
      <c r="C50" s="173">
        <f>
IF(ISNUMBER('実質公債費比率（分子）の構造'!K$53),'実質公債費比率（分子）の構造'!K$53,NA())</f>
        <v>
158</v>
      </c>
      <c r="D50" s="173" t="e">
        <f>
NA()</f>
        <v>
#N/A</v>
      </c>
      <c r="E50" s="173" t="e">
        <f>
NA()</f>
        <v>
#N/A</v>
      </c>
      <c r="F50" s="173">
        <f>
IF(ISNUMBER('実質公債費比率（分子）の構造'!L$53),'実質公債費比率（分子）の構造'!L$53,NA())</f>
        <v>
222</v>
      </c>
      <c r="G50" s="173" t="e">
        <f>
NA()</f>
        <v>
#N/A</v>
      </c>
      <c r="H50" s="173" t="e">
        <f>
NA()</f>
        <v>
#N/A</v>
      </c>
      <c r="I50" s="173">
        <f>
IF(ISNUMBER('実質公債費比率（分子）の構造'!M$53),'実質公債費比率（分子）の構造'!M$53,NA())</f>
        <v>
242</v>
      </c>
      <c r="J50" s="173" t="e">
        <f>
NA()</f>
        <v>
#N/A</v>
      </c>
      <c r="K50" s="173" t="e">
        <f>
NA()</f>
        <v>
#N/A</v>
      </c>
      <c r="L50" s="173">
        <f>
IF(ISNUMBER('実質公債費比率（分子）の構造'!N$53),'実質公債費比率（分子）の構造'!N$53,NA())</f>
        <v>
257</v>
      </c>
      <c r="M50" s="173" t="e">
        <f>
NA()</f>
        <v>
#N/A</v>
      </c>
      <c r="N50" s="173" t="e">
        <f>
NA()</f>
        <v>
#N/A</v>
      </c>
      <c r="O50" s="173">
        <f>
IF(ISNUMBER('実質公債費比率（分子）の構造'!O$53),'実質公債費比率（分子）の構造'!O$53,NA())</f>
        <v>
239</v>
      </c>
      <c r="P50" s="173" t="e">
        <f>
NA()</f>
        <v>
#N/A</v>
      </c>
    </row>
    <row r="53" spans="1:16">
      <c r="A53" s="141" t="s">
        <v>
72</v>
      </c>
    </row>
    <row r="54" spans="1:16">
      <c r="A54" s="172"/>
      <c r="B54" s="172" t="str">
        <f>
'将来負担比率（分子）の構造'!I$40</f>
        <v>
H29</v>
      </c>
      <c r="C54" s="172"/>
      <c r="D54" s="172"/>
      <c r="E54" s="172" t="str">
        <f>
'将来負担比率（分子）の構造'!J$40</f>
        <v>
H30</v>
      </c>
      <c r="F54" s="172"/>
      <c r="G54" s="172"/>
      <c r="H54" s="172" t="str">
        <f>
'将来負担比率（分子）の構造'!K$40</f>
        <v>
R01</v>
      </c>
      <c r="I54" s="172"/>
      <c r="J54" s="172"/>
      <c r="K54" s="172" t="str">
        <f>
'将来負担比率（分子）の構造'!L$40</f>
        <v>
R02</v>
      </c>
      <c r="L54" s="172"/>
      <c r="M54" s="172"/>
      <c r="N54" s="172" t="str">
        <f>
'将来負担比率（分子）の構造'!M$40</f>
        <v>
R03</v>
      </c>
      <c r="O54" s="172"/>
      <c r="P54" s="172"/>
    </row>
    <row r="55" spans="1:16">
      <c r="A55" s="172"/>
      <c r="B55" s="172" t="s">
        <v>
73</v>
      </c>
      <c r="C55" s="172"/>
      <c r="D55" s="172" t="s">
        <v>
74</v>
      </c>
      <c r="E55" s="172" t="s">
        <v>
73</v>
      </c>
      <c r="F55" s="172"/>
      <c r="G55" s="172" t="s">
        <v>
74</v>
      </c>
      <c r="H55" s="172" t="s">
        <v>
73</v>
      </c>
      <c r="I55" s="172"/>
      <c r="J55" s="172" t="s">
        <v>
74</v>
      </c>
      <c r="K55" s="172" t="s">
        <v>
73</v>
      </c>
      <c r="L55" s="172"/>
      <c r="M55" s="172" t="s">
        <v>
74</v>
      </c>
      <c r="N55" s="172" t="s">
        <v>
73</v>
      </c>
      <c r="O55" s="172"/>
      <c r="P55" s="172" t="s">
        <v>
74</v>
      </c>
    </row>
    <row r="56" spans="1:16">
      <c r="A56" s="172" t="s">
        <v>
43</v>
      </c>
      <c r="B56" s="172"/>
      <c r="C56" s="172"/>
      <c r="D56" s="172">
        <f>
'将来負担比率（分子）の構造'!I$52</f>
        <v>
7046</v>
      </c>
      <c r="E56" s="172"/>
      <c r="F56" s="172"/>
      <c r="G56" s="172">
        <f>
'将来負担比率（分子）の構造'!J$52</f>
        <v>
7004</v>
      </c>
      <c r="H56" s="172"/>
      <c r="I56" s="172"/>
      <c r="J56" s="172">
        <f>
'将来負担比率（分子）の構造'!K$52</f>
        <v>
6901</v>
      </c>
      <c r="K56" s="172"/>
      <c r="L56" s="172"/>
      <c r="M56" s="172">
        <f>
'将来負担比率（分子）の構造'!L$52</f>
        <v>
7151</v>
      </c>
      <c r="N56" s="172"/>
      <c r="O56" s="172"/>
      <c r="P56" s="172">
        <f>
'将来負担比率（分子）の構造'!M$52</f>
        <v>
7065</v>
      </c>
    </row>
    <row r="57" spans="1:16">
      <c r="A57" s="172" t="s">
        <v>
42</v>
      </c>
      <c r="B57" s="172"/>
      <c r="C57" s="172"/>
      <c r="D57" s="172">
        <f>
'将来負担比率（分子）の構造'!I$51</f>
        <v>
2046</v>
      </c>
      <c r="E57" s="172"/>
      <c r="F57" s="172"/>
      <c r="G57" s="172">
        <f>
'将来負担比率（分子）の構造'!J$51</f>
        <v>
2076</v>
      </c>
      <c r="H57" s="172"/>
      <c r="I57" s="172"/>
      <c r="J57" s="172">
        <f>
'将来負担比率（分子）の構造'!K$51</f>
        <v>
2071</v>
      </c>
      <c r="K57" s="172"/>
      <c r="L57" s="172"/>
      <c r="M57" s="172">
        <f>
'将来負担比率（分子）の構造'!L$51</f>
        <v>
2025</v>
      </c>
      <c r="N57" s="172"/>
      <c r="O57" s="172"/>
      <c r="P57" s="172">
        <f>
'将来負担比率（分子）の構造'!M$51</f>
        <v>
1959</v>
      </c>
    </row>
    <row r="58" spans="1:16">
      <c r="A58" s="172" t="s">
        <v>
41</v>
      </c>
      <c r="B58" s="172"/>
      <c r="C58" s="172"/>
      <c r="D58" s="172">
        <f>
'将来負担比率（分子）の構造'!I$50</f>
        <v>
1478</v>
      </c>
      <c r="E58" s="172"/>
      <c r="F58" s="172"/>
      <c r="G58" s="172">
        <f>
'将来負担比率（分子）の構造'!J$50</f>
        <v>
1401</v>
      </c>
      <c r="H58" s="172"/>
      <c r="I58" s="172"/>
      <c r="J58" s="172">
        <f>
'将来負担比率（分子）の構造'!K$50</f>
        <v>
1288</v>
      </c>
      <c r="K58" s="172"/>
      <c r="L58" s="172"/>
      <c r="M58" s="172">
        <f>
'将来負担比率（分子）の構造'!L$50</f>
        <v>
1305</v>
      </c>
      <c r="N58" s="172"/>
      <c r="O58" s="172"/>
      <c r="P58" s="172">
        <f>
'将来負担比率（分子）の構造'!M$50</f>
        <v>
1599</v>
      </c>
    </row>
    <row r="59" spans="1:16">
      <c r="A59" s="172" t="s">
        <v>
39</v>
      </c>
      <c r="B59" s="172" t="str">
        <f>
'将来負担比率（分子）の構造'!I$49</f>
        <v>
-</v>
      </c>
      <c r="C59" s="172"/>
      <c r="D59" s="172"/>
      <c r="E59" s="172" t="str">
        <f>
'将来負担比率（分子）の構造'!J$49</f>
        <v>
-</v>
      </c>
      <c r="F59" s="172"/>
      <c r="G59" s="172"/>
      <c r="H59" s="172" t="str">
        <f>
'将来負担比率（分子）の構造'!K$49</f>
        <v>
-</v>
      </c>
      <c r="I59" s="172"/>
      <c r="J59" s="172"/>
      <c r="K59" s="172" t="str">
        <f>
'将来負担比率（分子）の構造'!L$49</f>
        <v>
-</v>
      </c>
      <c r="L59" s="172"/>
      <c r="M59" s="172"/>
      <c r="N59" s="172" t="str">
        <f>
'将来負担比率（分子）の構造'!M$49</f>
        <v>
-</v>
      </c>
      <c r="O59" s="172"/>
      <c r="P59" s="172"/>
    </row>
    <row r="60" spans="1:16">
      <c r="A60" s="172" t="s">
        <v>
38</v>
      </c>
      <c r="B60" s="172" t="str">
        <f>
'将来負担比率（分子）の構造'!I$48</f>
        <v>
-</v>
      </c>
      <c r="C60" s="172"/>
      <c r="D60" s="172"/>
      <c r="E60" s="172" t="str">
        <f>
'将来負担比率（分子）の構造'!J$48</f>
        <v>
-</v>
      </c>
      <c r="F60" s="172"/>
      <c r="G60" s="172"/>
      <c r="H60" s="172" t="str">
        <f>
'将来負担比率（分子）の構造'!K$48</f>
        <v>
-</v>
      </c>
      <c r="I60" s="172"/>
      <c r="J60" s="172"/>
      <c r="K60" s="172" t="str">
        <f>
'将来負担比率（分子）の構造'!L$48</f>
        <v>
-</v>
      </c>
      <c r="L60" s="172"/>
      <c r="M60" s="172"/>
      <c r="N60" s="172" t="str">
        <f>
'将来負担比率（分子）の構造'!M$48</f>
        <v>
-</v>
      </c>
      <c r="O60" s="172"/>
      <c r="P60" s="172"/>
    </row>
    <row r="61" spans="1:16">
      <c r="A61" s="172" t="s">
        <v>
36</v>
      </c>
      <c r="B61" s="172" t="str">
        <f>
'将来負担比率（分子）の構造'!I$46</f>
        <v>
-</v>
      </c>
      <c r="C61" s="172"/>
      <c r="D61" s="172"/>
      <c r="E61" s="172" t="str">
        <f>
'将来負担比率（分子）の構造'!J$46</f>
        <v>
-</v>
      </c>
      <c r="F61" s="172"/>
      <c r="G61" s="172"/>
      <c r="H61" s="172" t="str">
        <f>
'将来負担比率（分子）の構造'!K$46</f>
        <v>
-</v>
      </c>
      <c r="I61" s="172"/>
      <c r="J61" s="172"/>
      <c r="K61" s="172">
        <f>
'将来負担比率（分子）の構造'!L$46</f>
        <v>
1</v>
      </c>
      <c r="L61" s="172"/>
      <c r="M61" s="172"/>
      <c r="N61" s="172" t="str">
        <f>
'将来負担比率（分子）の構造'!M$46</f>
        <v>
-</v>
      </c>
      <c r="O61" s="172"/>
      <c r="P61" s="172"/>
    </row>
    <row r="62" spans="1:16">
      <c r="A62" s="172" t="s">
        <v>
35</v>
      </c>
      <c r="B62" s="172">
        <f>
'将来負担比率（分子）の構造'!I$45</f>
        <v>
1848</v>
      </c>
      <c r="C62" s="172"/>
      <c r="D62" s="172"/>
      <c r="E62" s="172">
        <f>
'将来負担比率（分子）の構造'!J$45</f>
        <v>
1811</v>
      </c>
      <c r="F62" s="172"/>
      <c r="G62" s="172"/>
      <c r="H62" s="172">
        <f>
'将来負担比率（分子）の構造'!K$45</f>
        <v>
1783</v>
      </c>
      <c r="I62" s="172"/>
      <c r="J62" s="172"/>
      <c r="K62" s="172">
        <f>
'将来負担比率（分子）の構造'!L$45</f>
        <v>
1783</v>
      </c>
      <c r="L62" s="172"/>
      <c r="M62" s="172"/>
      <c r="N62" s="172">
        <f>
'将来負担比率（分子）の構造'!M$45</f>
        <v>
1772</v>
      </c>
      <c r="O62" s="172"/>
      <c r="P62" s="172"/>
    </row>
    <row r="63" spans="1:16">
      <c r="A63" s="172" t="s">
        <v>
34</v>
      </c>
      <c r="B63" s="172">
        <f>
'将来負担比率（分子）の構造'!I$44</f>
        <v>
32</v>
      </c>
      <c r="C63" s="172"/>
      <c r="D63" s="172"/>
      <c r="E63" s="172">
        <f>
'将来負担比率（分子）の構造'!J$44</f>
        <v>
17</v>
      </c>
      <c r="F63" s="172"/>
      <c r="G63" s="172"/>
      <c r="H63" s="172">
        <f>
'将来負担比率（分子）の構造'!K$44</f>
        <v>
3</v>
      </c>
      <c r="I63" s="172"/>
      <c r="J63" s="172"/>
      <c r="K63" s="172" t="str">
        <f>
'将来負担比率（分子）の構造'!L$44</f>
        <v>
-</v>
      </c>
      <c r="L63" s="172"/>
      <c r="M63" s="172"/>
      <c r="N63" s="172">
        <f>
'将来負担比率（分子）の構造'!M$44</f>
        <v>
7</v>
      </c>
      <c r="O63" s="172"/>
      <c r="P63" s="172"/>
    </row>
    <row r="64" spans="1:16">
      <c r="A64" s="172" t="s">
        <v>
33</v>
      </c>
      <c r="B64" s="172">
        <f>
'将来負担比率（分子）の構造'!I$43</f>
        <v>
2652</v>
      </c>
      <c r="C64" s="172"/>
      <c r="D64" s="172"/>
      <c r="E64" s="172">
        <f>
'将来負担比率（分子）の構造'!J$43</f>
        <v>
2637</v>
      </c>
      <c r="F64" s="172"/>
      <c r="G64" s="172"/>
      <c r="H64" s="172">
        <f>
'将来負担比率（分子）の構造'!K$43</f>
        <v>
2585</v>
      </c>
      <c r="I64" s="172"/>
      <c r="J64" s="172"/>
      <c r="K64" s="172">
        <f>
'将来負担比率（分子）の構造'!L$43</f>
        <v>
2539</v>
      </c>
      <c r="L64" s="172"/>
      <c r="M64" s="172"/>
      <c r="N64" s="172">
        <f>
'将来負担比率（分子）の構造'!M$43</f>
        <v>
2452</v>
      </c>
      <c r="O64" s="172"/>
      <c r="P64" s="172"/>
    </row>
    <row r="65" spans="1:16">
      <c r="A65" s="172" t="s">
        <v>
32</v>
      </c>
      <c r="B65" s="172">
        <f>
'将来負担比率（分子）の構造'!I$42</f>
        <v>
21</v>
      </c>
      <c r="C65" s="172"/>
      <c r="D65" s="172"/>
      <c r="E65" s="172">
        <f>
'将来負担比率（分子）の構造'!J$42</f>
        <v>
21</v>
      </c>
      <c r="F65" s="172"/>
      <c r="G65" s="172"/>
      <c r="H65" s="172">
        <f>
'将来負担比率（分子）の構造'!K$42</f>
        <v>
13</v>
      </c>
      <c r="I65" s="172"/>
      <c r="J65" s="172"/>
      <c r="K65" s="172">
        <f>
'将来負担比率（分子）の構造'!L$42</f>
        <v>
22</v>
      </c>
      <c r="L65" s="172"/>
      <c r="M65" s="172"/>
      <c r="N65" s="172">
        <f>
'将来負担比率（分子）の構造'!M$42</f>
        <v>
37</v>
      </c>
      <c r="O65" s="172"/>
      <c r="P65" s="172"/>
    </row>
    <row r="66" spans="1:16">
      <c r="A66" s="172" t="s">
        <v>
31</v>
      </c>
      <c r="B66" s="172">
        <f>
'将来負担比率（分子）の構造'!I$41</f>
        <v>
9348</v>
      </c>
      <c r="C66" s="172"/>
      <c r="D66" s="172"/>
      <c r="E66" s="172">
        <f>
'将来負担比率（分子）の構造'!J$41</f>
        <v>
9487</v>
      </c>
      <c r="F66" s="172"/>
      <c r="G66" s="172"/>
      <c r="H66" s="172">
        <f>
'将来負担比率（分子）の構造'!K$41</f>
        <v>
9401</v>
      </c>
      <c r="I66" s="172"/>
      <c r="J66" s="172"/>
      <c r="K66" s="172">
        <f>
'将来負担比率（分子）の構造'!L$41</f>
        <v>
9818</v>
      </c>
      <c r="L66" s="172"/>
      <c r="M66" s="172"/>
      <c r="N66" s="172">
        <f>
'将来負担比率（分子）の構造'!M$41</f>
        <v>
9676</v>
      </c>
      <c r="O66" s="172"/>
      <c r="P66" s="172"/>
    </row>
    <row r="67" spans="1:16">
      <c r="A67" s="172" t="s">
        <v>
75</v>
      </c>
      <c r="B67" s="172" t="e">
        <f>
NA()</f>
        <v>
#N/A</v>
      </c>
      <c r="C67" s="172">
        <f>
IF(ISNUMBER('将来負担比率（分子）の構造'!I$53), IF('将来負担比率（分子）の構造'!I$53 &lt; 0, 0, '将来負担比率（分子）の構造'!I$53), NA())</f>
        <v>
3331</v>
      </c>
      <c r="D67" s="172" t="e">
        <f>
NA()</f>
        <v>
#N/A</v>
      </c>
      <c r="E67" s="172" t="e">
        <f>
NA()</f>
        <v>
#N/A</v>
      </c>
      <c r="F67" s="172">
        <f>
IF(ISNUMBER('将来負担比率（分子）の構造'!J$53), IF('将来負担比率（分子）の構造'!J$53 &lt; 0, 0, '将来負担比率（分子）の構造'!J$53), NA())</f>
        <v>
3490</v>
      </c>
      <c r="G67" s="172" t="e">
        <f>
NA()</f>
        <v>
#N/A</v>
      </c>
      <c r="H67" s="172" t="e">
        <f>
NA()</f>
        <v>
#N/A</v>
      </c>
      <c r="I67" s="172">
        <f>
IF(ISNUMBER('将来負担比率（分子）の構造'!K$53), IF('将来負担比率（分子）の構造'!K$53 &lt; 0, 0, '将来負担比率（分子）の構造'!K$53), NA())</f>
        <v>
3525</v>
      </c>
      <c r="J67" s="172" t="e">
        <f>
NA()</f>
        <v>
#N/A</v>
      </c>
      <c r="K67" s="172" t="e">
        <f>
NA()</f>
        <v>
#N/A</v>
      </c>
      <c r="L67" s="172">
        <f>
IF(ISNUMBER('将来負担比率（分子）の構造'!L$53), IF('将来負担比率（分子）の構造'!L$53 &lt; 0, 0, '将来負担比率（分子）の構造'!L$53), NA())</f>
        <v>
3682</v>
      </c>
      <c r="M67" s="172" t="e">
        <f>
NA()</f>
        <v>
#N/A</v>
      </c>
      <c r="N67" s="172" t="e">
        <f>
NA()</f>
        <v>
#N/A</v>
      </c>
      <c r="O67" s="172">
        <f>
IF(ISNUMBER('将来負担比率（分子）の構造'!M$53), IF('将来負担比率（分子）の構造'!M$53 &lt; 0, 0, '将来負担比率（分子）の構造'!M$53), NA())</f>
        <v>
3321</v>
      </c>
      <c r="P67" s="172" t="e">
        <f>
NA()</f>
        <v>
#N/A</v>
      </c>
    </row>
    <row r="70" spans="1:16">
      <c r="A70" s="174" t="s">
        <v>
76</v>
      </c>
      <c r="B70" s="174"/>
      <c r="C70" s="174"/>
      <c r="D70" s="174"/>
      <c r="E70" s="174"/>
      <c r="F70" s="174"/>
    </row>
    <row r="71" spans="1:16">
      <c r="A71" s="175"/>
      <c r="B71" s="175" t="str">
        <f>
基金残高に係る経年分析!F54</f>
        <v>
R01</v>
      </c>
      <c r="C71" s="175" t="str">
        <f>
基金残高に係る経年分析!G54</f>
        <v>
R02</v>
      </c>
      <c r="D71" s="175" t="str">
        <f>
基金残高に係る経年分析!H54</f>
        <v>
R03</v>
      </c>
    </row>
    <row r="72" spans="1:16">
      <c r="A72" s="175" t="s">
        <v>
77</v>
      </c>
      <c r="B72" s="176">
        <f>
基金残高に係る経年分析!F55</f>
        <v>
469</v>
      </c>
      <c r="C72" s="176">
        <f>
基金残高に係る経年分析!G55</f>
        <v>
469</v>
      </c>
      <c r="D72" s="176">
        <f>
基金残高に係る経年分析!H55</f>
        <v>
469</v>
      </c>
    </row>
    <row r="73" spans="1:16">
      <c r="A73" s="175" t="s">
        <v>
78</v>
      </c>
      <c r="B73" s="176">
        <f>
基金残高に係る経年分析!F56</f>
        <v>
114</v>
      </c>
      <c r="C73" s="176">
        <f>
基金残高に係る経年分析!G56</f>
        <v>
114</v>
      </c>
      <c r="D73" s="176">
        <f>
基金残高に係る経年分析!H56</f>
        <v>
207</v>
      </c>
    </row>
    <row r="74" spans="1:16">
      <c r="A74" s="175" t="s">
        <v>
79</v>
      </c>
      <c r="B74" s="176">
        <f>
基金残高に係る経年分析!F57</f>
        <v>
591</v>
      </c>
      <c r="C74" s="176">
        <f>
基金残高に係る経年分析!G57</f>
        <v>
505</v>
      </c>
      <c r="D74" s="176">
        <f>
基金残高に係る経年分析!H57</f>
        <v>
664</v>
      </c>
    </row>
  </sheetData>
  <sheetProtection algorithmName="SHA-512" hashValue="V3v3gSS1B7oAtIRtGH1Nu5FTakzNa/+5i1p6uK7eorCZOb/quH4WLIX5W/ozAI/cWV7j29S/eTgTiQUd6YY+gA==" saltValue="vUGG3DqADmYkKijCw4HJl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2023-03-16T00:09:33Z</cp:lastPrinted>
  <dcterms:created xsi:type="dcterms:W3CDTF">2023-02-20T04:14:57Z</dcterms:created>
  <dcterms:modified xsi:type="dcterms:W3CDTF">2023-03-20T01:32:02Z</dcterms:modified>
  <cp:category/>
</cp:coreProperties>
</file>